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3BAE1202-A34A-438A-BD88-1FCDB41FB685}" xr6:coauthVersionLast="47" xr6:coauthVersionMax="47" xr10:uidLastSave="{00000000-0000-0000-0000-000000000000}"/>
  <bookViews>
    <workbookView xWindow="-120" yWindow="-120" windowWidth="29040" windowHeight="16440" firstSheet="7" activeTab="19" xr2:uid="{00000000-000D-0000-FFFF-FFFF00000000}"/>
  </bookViews>
  <sheets>
    <sheet name="1 день." sheetId="26" r:id="rId1"/>
    <sheet name="2день." sheetId="43" r:id="rId2"/>
    <sheet name="3 день." sheetId="44" r:id="rId3"/>
    <sheet name="4 день." sheetId="45" r:id="rId4"/>
    <sheet name="5 день." sheetId="46" r:id="rId5"/>
    <sheet name="6 день." sheetId="47" r:id="rId6"/>
    <sheet name="7 день." sheetId="48" r:id="rId7"/>
    <sheet name="8 день." sheetId="49" r:id="rId8"/>
    <sheet name="9 день." sheetId="50" r:id="rId9"/>
    <sheet name="10 день." sheetId="51" r:id="rId10"/>
    <sheet name="11 день." sheetId="52" r:id="rId11"/>
    <sheet name="12 день." sheetId="53" r:id="rId12"/>
    <sheet name="13 день." sheetId="54" r:id="rId13"/>
    <sheet name="14 день." sheetId="55" r:id="rId14"/>
    <sheet name="15 день." sheetId="56" r:id="rId15"/>
    <sheet name="16 день." sheetId="57" r:id="rId16"/>
    <sheet name="17 день." sheetId="58" r:id="rId17"/>
    <sheet name="18 день." sheetId="59" r:id="rId18"/>
    <sheet name="19 день." sheetId="60" r:id="rId19"/>
    <sheet name="20 день." sheetId="61" r:id="rId20"/>
    <sheet name="день 18" sheetId="23" state="hidden" r:id="rId21"/>
    <sheet name="Лист5" sheetId="19" state="hidden" r:id="rId22"/>
    <sheet name="13 день" sheetId="16" state="hidden" r:id="rId23"/>
    <sheet name="12 день" sheetId="15" state="hidden" r:id="rId24"/>
    <sheet name="день11" sheetId="14" state="hidden" r:id="rId25"/>
    <sheet name="день 10" sheetId="13" state="hidden" r:id="rId26"/>
    <sheet name="9 день" sheetId="12" state="hidden" r:id="rId27"/>
    <sheet name="8 день" sheetId="11" state="hidden" r:id="rId28"/>
    <sheet name="7 день" sheetId="10" state="hidden" r:id="rId29"/>
    <sheet name="6 день" sheetId="9" state="hidden" r:id="rId30"/>
    <sheet name="4 день" sheetId="8" state="hidden" r:id="rId31"/>
    <sheet name="5 день" sheetId="7" state="hidden" r:id="rId32"/>
    <sheet name="3 день" sheetId="6" state="hidden" r:id="rId33"/>
    <sheet name="Лист6" sheetId="29" state="hidden" r:id="rId34"/>
    <sheet name="2 день" sheetId="5" state="hidden" r:id="rId35"/>
    <sheet name="1 день" sheetId="4" state="hidden" r:id="rId36"/>
    <sheet name="." sheetId="27" state="hidden" r:id="rId37"/>
    <sheet name="Лист2" sheetId="2" state="hidden" r:id="rId38"/>
  </sheets>
  <externalReferences>
    <externalReference r:id="rId39"/>
    <externalReference r:id="rId4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45" l="1"/>
  <c r="L11" i="45"/>
  <c r="K12" i="45"/>
  <c r="L12" i="45"/>
  <c r="K13" i="45"/>
  <c r="L13" i="45"/>
  <c r="L14" i="45"/>
  <c r="K20" i="55"/>
  <c r="L20" i="55"/>
  <c r="K21" i="55"/>
  <c r="L21" i="55"/>
  <c r="K22" i="55"/>
  <c r="L22" i="55"/>
  <c r="K23" i="55"/>
  <c r="L23" i="55"/>
  <c r="K24" i="55"/>
  <c r="L24" i="55"/>
  <c r="L25" i="55"/>
  <c r="L26" i="55"/>
  <c r="K11" i="55"/>
  <c r="L11" i="55"/>
  <c r="K12" i="55"/>
  <c r="L12" i="55"/>
  <c r="K13" i="55"/>
  <c r="L13" i="55"/>
  <c r="K14" i="55"/>
  <c r="L14" i="55"/>
  <c r="K11" i="54"/>
  <c r="L11" i="54"/>
  <c r="K12" i="54"/>
  <c r="L12" i="54"/>
  <c r="K13" i="54"/>
  <c r="L13" i="54"/>
  <c r="K14" i="54"/>
  <c r="L14" i="54"/>
  <c r="K15" i="54"/>
  <c r="L15" i="54"/>
  <c r="K20" i="53"/>
  <c r="L20" i="53"/>
  <c r="K21" i="53"/>
  <c r="L21" i="53"/>
  <c r="K22" i="53"/>
  <c r="L22" i="53"/>
  <c r="K23" i="53"/>
  <c r="L23" i="53"/>
  <c r="L24" i="53"/>
  <c r="L25" i="53"/>
  <c r="K11" i="53"/>
  <c r="L11" i="53"/>
  <c r="K12" i="53"/>
  <c r="L12" i="53"/>
  <c r="K13" i="53"/>
  <c r="L13" i="53"/>
  <c r="K14" i="53"/>
  <c r="L14" i="53"/>
  <c r="K20" i="52"/>
  <c r="L20" i="52"/>
  <c r="K21" i="52"/>
  <c r="L21" i="52"/>
  <c r="K22" i="52"/>
  <c r="L22" i="52"/>
  <c r="K23" i="52"/>
  <c r="L23" i="52"/>
  <c r="K24" i="52"/>
  <c r="L24" i="52"/>
  <c r="K25" i="52"/>
  <c r="L25" i="52"/>
  <c r="K11" i="52"/>
  <c r="L11" i="52"/>
  <c r="K12" i="52"/>
  <c r="L12" i="52"/>
  <c r="K13" i="52"/>
  <c r="L13" i="52"/>
  <c r="K14" i="52"/>
  <c r="L14" i="52"/>
  <c r="K15" i="52"/>
  <c r="L15" i="52"/>
  <c r="K20" i="51"/>
  <c r="L20" i="51"/>
  <c r="K21" i="51"/>
  <c r="L21" i="51"/>
  <c r="K22" i="51"/>
  <c r="L22" i="51"/>
  <c r="K23" i="51"/>
  <c r="L23" i="51"/>
  <c r="L24" i="51"/>
  <c r="L25" i="51"/>
  <c r="L26" i="51"/>
  <c r="K11" i="51"/>
  <c r="L11" i="51"/>
  <c r="K12" i="51"/>
  <c r="L12" i="51"/>
  <c r="K13" i="51"/>
  <c r="L13" i="51"/>
  <c r="K14" i="51"/>
  <c r="L14" i="51"/>
  <c r="L15" i="51"/>
  <c r="K20" i="50"/>
  <c r="L20" i="50"/>
  <c r="K21" i="50"/>
  <c r="L21" i="50"/>
  <c r="K22" i="50"/>
  <c r="L22" i="50"/>
  <c r="K23" i="50"/>
  <c r="L23" i="50"/>
  <c r="K24" i="50"/>
  <c r="L24" i="50"/>
  <c r="K25" i="50"/>
  <c r="L25" i="50"/>
  <c r="K26" i="50"/>
  <c r="L26" i="50"/>
  <c r="K11" i="50"/>
  <c r="L11" i="50"/>
  <c r="K12" i="50"/>
  <c r="L12" i="50"/>
  <c r="K13" i="50"/>
  <c r="L13" i="50"/>
  <c r="K14" i="50"/>
  <c r="L14" i="50"/>
  <c r="K20" i="49"/>
  <c r="L20" i="49"/>
  <c r="K21" i="49"/>
  <c r="L21" i="49"/>
  <c r="K22" i="49"/>
  <c r="L22" i="49"/>
  <c r="K23" i="49"/>
  <c r="L23" i="49"/>
  <c r="K24" i="49"/>
  <c r="L24" i="49"/>
  <c r="K25" i="49"/>
  <c r="L25" i="49"/>
  <c r="K11" i="49"/>
  <c r="L11" i="49"/>
  <c r="K12" i="49"/>
  <c r="L12" i="49"/>
  <c r="K13" i="49"/>
  <c r="L13" i="49"/>
  <c r="K14" i="49"/>
  <c r="L14" i="49"/>
  <c r="K15" i="49"/>
  <c r="L15" i="49"/>
  <c r="K20" i="47"/>
  <c r="L20" i="47"/>
  <c r="K21" i="47"/>
  <c r="L21" i="47"/>
  <c r="K22" i="47"/>
  <c r="L22" i="47"/>
  <c r="L23" i="47"/>
  <c r="L24" i="47"/>
  <c r="L25" i="47"/>
  <c r="K11" i="46"/>
  <c r="L11" i="46"/>
  <c r="K12" i="46"/>
  <c r="L12" i="46"/>
  <c r="K13" i="46"/>
  <c r="L13" i="46"/>
  <c r="K14" i="46"/>
  <c r="L14" i="46"/>
  <c r="K15" i="46"/>
  <c r="L15" i="46"/>
  <c r="K20" i="46"/>
  <c r="L20" i="46"/>
  <c r="K21" i="46"/>
  <c r="L21" i="46"/>
  <c r="K22" i="46"/>
  <c r="L22" i="46"/>
  <c r="K23" i="46"/>
  <c r="L23" i="46"/>
  <c r="K24" i="46"/>
  <c r="L24" i="46"/>
  <c r="K25" i="46"/>
  <c r="L25" i="46"/>
  <c r="K26" i="46"/>
  <c r="L26" i="46"/>
  <c r="K20" i="45"/>
  <c r="L20" i="45"/>
  <c r="K21" i="45"/>
  <c r="L21" i="45"/>
  <c r="K22" i="45"/>
  <c r="L22" i="45"/>
  <c r="K23" i="45"/>
  <c r="L23" i="45"/>
  <c r="K24" i="45"/>
  <c r="L24" i="45"/>
  <c r="K25" i="45"/>
  <c r="L25" i="45"/>
  <c r="K26" i="45"/>
  <c r="L26" i="45"/>
  <c r="R38" i="61"/>
  <c r="K31" i="61"/>
  <c r="L31" i="61"/>
  <c r="K32" i="61"/>
  <c r="L32" i="61"/>
  <c r="K33" i="61"/>
  <c r="L33" i="61"/>
  <c r="K34" i="61"/>
  <c r="L34" i="61"/>
  <c r="K35" i="61"/>
  <c r="L35" i="61"/>
  <c r="L28" i="61"/>
  <c r="L29" i="61"/>
  <c r="K20" i="61"/>
  <c r="L20" i="61"/>
  <c r="K21" i="61"/>
  <c r="L21" i="61"/>
  <c r="K22" i="61"/>
  <c r="L22" i="61"/>
  <c r="K23" i="61"/>
  <c r="L23" i="61"/>
  <c r="L24" i="61"/>
  <c r="L25" i="61"/>
  <c r="L26" i="61"/>
  <c r="N18" i="61"/>
  <c r="O18" i="61"/>
  <c r="P18" i="61"/>
  <c r="Q18" i="61"/>
  <c r="R18" i="61"/>
  <c r="S18" i="61"/>
  <c r="T18" i="61"/>
  <c r="K11" i="61"/>
  <c r="L11" i="61"/>
  <c r="K12" i="61"/>
  <c r="L12" i="61"/>
  <c r="K13" i="61"/>
  <c r="L13" i="61"/>
  <c r="K14" i="61"/>
  <c r="L14" i="61"/>
  <c r="K15" i="61"/>
  <c r="L15" i="61"/>
  <c r="K32" i="60"/>
  <c r="L32" i="60"/>
  <c r="K33" i="60"/>
  <c r="L33" i="60"/>
  <c r="K34" i="60"/>
  <c r="L34" i="60"/>
  <c r="L35" i="60"/>
  <c r="K28" i="60"/>
  <c r="L28" i="60"/>
  <c r="L29" i="60"/>
  <c r="K20" i="60"/>
  <c r="L20" i="60"/>
  <c r="K21" i="60"/>
  <c r="L21" i="60"/>
  <c r="K22" i="60"/>
  <c r="L22" i="60"/>
  <c r="K23" i="60"/>
  <c r="L23" i="60"/>
  <c r="K24" i="60"/>
  <c r="L24" i="60"/>
  <c r="L25" i="60"/>
  <c r="L26" i="60"/>
  <c r="N18" i="60"/>
  <c r="O18" i="60"/>
  <c r="P18" i="60"/>
  <c r="Q18" i="60"/>
  <c r="R18" i="60"/>
  <c r="S18" i="60"/>
  <c r="T18" i="60"/>
  <c r="K11" i="60"/>
  <c r="L11" i="60"/>
  <c r="K12" i="60"/>
  <c r="L12" i="60"/>
  <c r="K13" i="60"/>
  <c r="L13" i="60"/>
  <c r="K14" i="60"/>
  <c r="L14" i="60"/>
  <c r="R38" i="60"/>
  <c r="R38" i="59"/>
  <c r="S38" i="59"/>
  <c r="K31" i="59"/>
  <c r="L31" i="59"/>
  <c r="K32" i="59"/>
  <c r="L32" i="59"/>
  <c r="K33" i="59"/>
  <c r="L33" i="59"/>
  <c r="K34" i="59"/>
  <c r="L34" i="59"/>
  <c r="L35" i="59"/>
  <c r="K28" i="59"/>
  <c r="L28" i="59"/>
  <c r="L29" i="59"/>
  <c r="K20" i="59"/>
  <c r="L20" i="59"/>
  <c r="K21" i="59"/>
  <c r="L21" i="59"/>
  <c r="K22" i="59"/>
  <c r="L22" i="59"/>
  <c r="L23" i="59"/>
  <c r="L24" i="59"/>
  <c r="L25" i="59"/>
  <c r="N18" i="59"/>
  <c r="O18" i="59"/>
  <c r="P18" i="59"/>
  <c r="Q18" i="59"/>
  <c r="R18" i="59"/>
  <c r="S18" i="59"/>
  <c r="T18" i="59"/>
  <c r="K11" i="59"/>
  <c r="L11" i="59"/>
  <c r="K12" i="59"/>
  <c r="L12" i="59"/>
  <c r="K13" i="59"/>
  <c r="L13" i="59"/>
  <c r="K14" i="59"/>
  <c r="L14" i="59"/>
  <c r="L15" i="59"/>
  <c r="R38" i="58"/>
  <c r="K31" i="58"/>
  <c r="L31" i="58"/>
  <c r="K32" i="58"/>
  <c r="L32" i="58"/>
  <c r="K33" i="58"/>
  <c r="L33" i="58"/>
  <c r="K34" i="58"/>
  <c r="L34" i="58"/>
  <c r="L35" i="58"/>
  <c r="L28" i="58"/>
  <c r="L29" i="58"/>
  <c r="K20" i="58"/>
  <c r="L20" i="58"/>
  <c r="K21" i="58"/>
  <c r="L21" i="58"/>
  <c r="K22" i="58"/>
  <c r="L22" i="58"/>
  <c r="K23" i="58"/>
  <c r="L23" i="58"/>
  <c r="K24" i="58"/>
  <c r="L24" i="58"/>
  <c r="L25" i="58"/>
  <c r="L26" i="58"/>
  <c r="N18" i="58"/>
  <c r="O18" i="58"/>
  <c r="P18" i="58"/>
  <c r="Q18" i="58"/>
  <c r="R18" i="58"/>
  <c r="S18" i="58"/>
  <c r="T18" i="58"/>
  <c r="K11" i="58"/>
  <c r="L11" i="58"/>
  <c r="K12" i="58"/>
  <c r="L12" i="58"/>
  <c r="K13" i="58"/>
  <c r="L13" i="58"/>
  <c r="L14" i="58"/>
  <c r="K31" i="57"/>
  <c r="L31" i="57"/>
  <c r="K32" i="57"/>
  <c r="L32" i="57"/>
  <c r="K33" i="57"/>
  <c r="L33" i="57"/>
  <c r="K34" i="57"/>
  <c r="L34" i="57"/>
  <c r="K35" i="57"/>
  <c r="L35" i="57"/>
  <c r="K20" i="57"/>
  <c r="L20" i="57"/>
  <c r="K21" i="57"/>
  <c r="L21" i="57"/>
  <c r="K22" i="57"/>
  <c r="L22" i="57"/>
  <c r="K23" i="57"/>
  <c r="L23" i="57"/>
  <c r="L24" i="57"/>
  <c r="L25" i="57"/>
  <c r="L26" i="57"/>
  <c r="L11" i="57"/>
  <c r="L21" i="56"/>
  <c r="L22" i="56"/>
  <c r="R38" i="57"/>
  <c r="N18" i="57"/>
  <c r="O18" i="57"/>
  <c r="P18" i="57"/>
  <c r="Q18" i="57"/>
  <c r="R18" i="57"/>
  <c r="S18" i="57"/>
  <c r="T18" i="57"/>
  <c r="K15" i="57"/>
  <c r="R38" i="56"/>
  <c r="K31" i="56"/>
  <c r="L31" i="56"/>
  <c r="K32" i="56"/>
  <c r="L32" i="56"/>
  <c r="K33" i="56"/>
  <c r="L33" i="56"/>
  <c r="K34" i="56"/>
  <c r="L34" i="56"/>
  <c r="L35" i="56"/>
  <c r="N18" i="56"/>
  <c r="O18" i="56"/>
  <c r="P18" i="56"/>
  <c r="Q18" i="56"/>
  <c r="R18" i="56"/>
  <c r="S18" i="56"/>
  <c r="T18" i="56"/>
  <c r="R38" i="55"/>
  <c r="K31" i="55"/>
  <c r="L31" i="55"/>
  <c r="K32" i="55"/>
  <c r="L32" i="55"/>
  <c r="K33" i="55"/>
  <c r="L33" i="55"/>
  <c r="K34" i="55"/>
  <c r="L34" i="55"/>
  <c r="L35" i="55"/>
  <c r="N18" i="55"/>
  <c r="O18" i="55"/>
  <c r="P18" i="55"/>
  <c r="Q18" i="55"/>
  <c r="R18" i="55"/>
  <c r="S18" i="55"/>
  <c r="T18" i="55"/>
  <c r="R38" i="54"/>
  <c r="K32" i="54"/>
  <c r="L32" i="54"/>
  <c r="K33" i="54"/>
  <c r="L33" i="54"/>
  <c r="K34" i="54"/>
  <c r="L34" i="54"/>
  <c r="L35" i="54"/>
  <c r="N18" i="54"/>
  <c r="O18" i="54"/>
  <c r="P18" i="54"/>
  <c r="Q18" i="54"/>
  <c r="R18" i="54"/>
  <c r="S18" i="54"/>
  <c r="T18" i="54"/>
  <c r="K31" i="53"/>
  <c r="L31" i="53"/>
  <c r="K32" i="53"/>
  <c r="L32" i="53"/>
  <c r="K33" i="53"/>
  <c r="L33" i="53"/>
  <c r="K34" i="53"/>
  <c r="L34" i="53"/>
  <c r="K35" i="53"/>
  <c r="L35" i="53"/>
  <c r="N18" i="53"/>
  <c r="O18" i="53"/>
  <c r="P18" i="53"/>
  <c r="Q18" i="53"/>
  <c r="R18" i="53"/>
  <c r="R38" i="53" s="1"/>
  <c r="S18" i="53"/>
  <c r="T18" i="53"/>
  <c r="R38" i="52"/>
  <c r="K31" i="52"/>
  <c r="L31" i="52"/>
  <c r="K32" i="52"/>
  <c r="L32" i="52"/>
  <c r="K33" i="52"/>
  <c r="L33" i="52"/>
  <c r="K34" i="52"/>
  <c r="L34" i="52"/>
  <c r="L35" i="52"/>
  <c r="N18" i="52"/>
  <c r="O18" i="52"/>
  <c r="P18" i="52"/>
  <c r="Q18" i="52"/>
  <c r="R18" i="52"/>
  <c r="S18" i="52"/>
  <c r="T18" i="52"/>
  <c r="R38" i="51"/>
  <c r="K31" i="51"/>
  <c r="L31" i="51"/>
  <c r="K32" i="51"/>
  <c r="L32" i="51"/>
  <c r="K33" i="51"/>
  <c r="L33" i="51"/>
  <c r="K34" i="51"/>
  <c r="L34" i="51"/>
  <c r="L35" i="51"/>
  <c r="N18" i="51"/>
  <c r="O18" i="51"/>
  <c r="P18" i="51"/>
  <c r="Q18" i="51"/>
  <c r="R18" i="51"/>
  <c r="S18" i="51"/>
  <c r="T18" i="51"/>
  <c r="K32" i="50"/>
  <c r="L32" i="50"/>
  <c r="K33" i="50"/>
  <c r="L33" i="50"/>
  <c r="K34" i="50"/>
  <c r="L34" i="50"/>
  <c r="K35" i="50"/>
  <c r="L35" i="50"/>
  <c r="N18" i="50"/>
  <c r="O18" i="50"/>
  <c r="P18" i="50"/>
  <c r="Q18" i="50"/>
  <c r="R18" i="50"/>
  <c r="S18" i="50"/>
  <c r="T18" i="50"/>
  <c r="R38" i="50"/>
  <c r="R38" i="49"/>
  <c r="K31" i="49"/>
  <c r="L31" i="49"/>
  <c r="K32" i="49"/>
  <c r="L32" i="49"/>
  <c r="K33" i="49"/>
  <c r="L33" i="49"/>
  <c r="K34" i="49"/>
  <c r="L34" i="49"/>
  <c r="K35" i="49"/>
  <c r="L35" i="49"/>
  <c r="N18" i="49"/>
  <c r="O18" i="49"/>
  <c r="P18" i="49"/>
  <c r="Q18" i="49"/>
  <c r="R18" i="49"/>
  <c r="S18" i="49"/>
  <c r="T18" i="49"/>
  <c r="K31" i="48"/>
  <c r="L31" i="48"/>
  <c r="K32" i="48"/>
  <c r="L32" i="48"/>
  <c r="K33" i="48"/>
  <c r="L33" i="48"/>
  <c r="K34" i="48"/>
  <c r="L34" i="48"/>
  <c r="K20" i="48"/>
  <c r="L20" i="48"/>
  <c r="K21" i="48"/>
  <c r="L21" i="48"/>
  <c r="K22" i="48"/>
  <c r="L22" i="48"/>
  <c r="K23" i="48"/>
  <c r="L23" i="48"/>
  <c r="K24" i="48"/>
  <c r="L24" i="48"/>
  <c r="L25" i="48"/>
  <c r="L26" i="48"/>
  <c r="N18" i="48"/>
  <c r="O18" i="48"/>
  <c r="P18" i="48"/>
  <c r="Q18" i="48"/>
  <c r="R18" i="48"/>
  <c r="S18" i="48"/>
  <c r="T18" i="48"/>
  <c r="K11" i="48"/>
  <c r="L11" i="48"/>
  <c r="K12" i="48"/>
  <c r="L12" i="48"/>
  <c r="K13" i="48"/>
  <c r="L13" i="48"/>
  <c r="L14" i="48"/>
  <c r="R38" i="47"/>
  <c r="S38" i="47"/>
  <c r="K31" i="47"/>
  <c r="L31" i="47"/>
  <c r="K32" i="47"/>
  <c r="L32" i="47"/>
  <c r="K33" i="47"/>
  <c r="L33" i="47"/>
  <c r="K34" i="47"/>
  <c r="L34" i="47"/>
  <c r="L35" i="47"/>
  <c r="N18" i="47"/>
  <c r="O18" i="47"/>
  <c r="P18" i="47"/>
  <c r="Q18" i="47"/>
  <c r="R18" i="47"/>
  <c r="S18" i="47"/>
  <c r="T18" i="47"/>
  <c r="K32" i="46"/>
  <c r="L32" i="46"/>
  <c r="K33" i="46"/>
  <c r="L33" i="46"/>
  <c r="K34" i="46"/>
  <c r="L34" i="46"/>
  <c r="L35" i="46"/>
  <c r="L28" i="46"/>
  <c r="L29" i="46"/>
  <c r="N18" i="46"/>
  <c r="O18" i="46"/>
  <c r="P18" i="46"/>
  <c r="Q18" i="46"/>
  <c r="R18" i="46"/>
  <c r="S18" i="46"/>
  <c r="T18" i="46"/>
  <c r="R38" i="45"/>
  <c r="K31" i="45"/>
  <c r="L31" i="45"/>
  <c r="K32" i="45"/>
  <c r="L32" i="45"/>
  <c r="K33" i="45"/>
  <c r="L33" i="45"/>
  <c r="K34" i="45"/>
  <c r="L34" i="45"/>
  <c r="L35" i="45"/>
  <c r="N18" i="45"/>
  <c r="O18" i="45"/>
  <c r="P18" i="45"/>
  <c r="Q18" i="45"/>
  <c r="R18" i="45"/>
  <c r="S18" i="45"/>
  <c r="T18" i="45"/>
  <c r="K31" i="44"/>
  <c r="L31" i="44"/>
  <c r="K32" i="44"/>
  <c r="L32" i="44"/>
  <c r="K33" i="44"/>
  <c r="L33" i="44"/>
  <c r="L34" i="44"/>
  <c r="L28" i="44"/>
  <c r="L29" i="44"/>
  <c r="S18" i="44"/>
  <c r="T18" i="44"/>
  <c r="A31" i="61" l="1"/>
  <c r="B31" i="61"/>
  <c r="A32" i="61"/>
  <c r="B32" i="61"/>
  <c r="A33" i="61"/>
  <c r="B33" i="61"/>
  <c r="A34" i="61"/>
  <c r="B34" i="61"/>
  <c r="A35" i="61"/>
  <c r="B35" i="61"/>
  <c r="B28" i="61"/>
  <c r="B29" i="61"/>
  <c r="A20" i="61"/>
  <c r="B20" i="61"/>
  <c r="A21" i="61"/>
  <c r="B21" i="61"/>
  <c r="A22" i="61"/>
  <c r="B22" i="61"/>
  <c r="A23" i="61"/>
  <c r="B23" i="61"/>
  <c r="B24" i="61"/>
  <c r="B25" i="61"/>
  <c r="B26" i="61"/>
  <c r="A18" i="61"/>
  <c r="K18" i="61" s="1"/>
  <c r="B18" i="61"/>
  <c r="L18" i="61" s="1"/>
  <c r="A11" i="61"/>
  <c r="B11" i="61"/>
  <c r="A12" i="61"/>
  <c r="B12" i="61"/>
  <c r="A13" i="61"/>
  <c r="B13" i="61"/>
  <c r="A14" i="61"/>
  <c r="B14" i="61"/>
  <c r="A15" i="61"/>
  <c r="B15" i="61"/>
  <c r="A31" i="60"/>
  <c r="B31" i="60"/>
  <c r="A32" i="60"/>
  <c r="B32" i="60"/>
  <c r="A33" i="60"/>
  <c r="B33" i="60"/>
  <c r="A34" i="60"/>
  <c r="B34" i="60"/>
  <c r="B35" i="60"/>
  <c r="A28" i="60"/>
  <c r="B28" i="60"/>
  <c r="B29" i="60"/>
  <c r="A20" i="60"/>
  <c r="B20" i="60"/>
  <c r="A21" i="60"/>
  <c r="B21" i="60"/>
  <c r="A22" i="60"/>
  <c r="B22" i="60"/>
  <c r="A23" i="60"/>
  <c r="B23" i="60"/>
  <c r="A24" i="60"/>
  <c r="B24" i="60"/>
  <c r="B25" i="60"/>
  <c r="B26" i="60"/>
  <c r="A18" i="60"/>
  <c r="K18" i="60" s="1"/>
  <c r="B18" i="60"/>
  <c r="L18" i="60" s="1"/>
  <c r="A11" i="60"/>
  <c r="B11" i="60"/>
  <c r="A12" i="60"/>
  <c r="B12" i="60"/>
  <c r="A13" i="60"/>
  <c r="B13" i="60"/>
  <c r="B14" i="60"/>
  <c r="A31" i="59"/>
  <c r="B31" i="59"/>
  <c r="A32" i="59"/>
  <c r="B32" i="59"/>
  <c r="A33" i="59"/>
  <c r="B33" i="59"/>
  <c r="A34" i="59"/>
  <c r="B34" i="59"/>
  <c r="B35" i="59"/>
  <c r="A28" i="59"/>
  <c r="B28" i="59"/>
  <c r="B29" i="59"/>
  <c r="A20" i="59"/>
  <c r="B20" i="59"/>
  <c r="A21" i="59"/>
  <c r="B21" i="59"/>
  <c r="A22" i="59"/>
  <c r="B22" i="59"/>
  <c r="B23" i="59"/>
  <c r="B24" i="59"/>
  <c r="B25" i="59"/>
  <c r="A18" i="59"/>
  <c r="K18" i="59" s="1"/>
  <c r="B18" i="59"/>
  <c r="L18" i="59" s="1"/>
  <c r="A11" i="59"/>
  <c r="B11" i="59"/>
  <c r="A12" i="59"/>
  <c r="B12" i="59"/>
  <c r="A13" i="59"/>
  <c r="B13" i="59"/>
  <c r="A14" i="59"/>
  <c r="B14" i="59"/>
  <c r="A15" i="59"/>
  <c r="B15" i="59"/>
  <c r="A31" i="58"/>
  <c r="B31" i="58"/>
  <c r="A32" i="58"/>
  <c r="B32" i="58"/>
  <c r="A33" i="58"/>
  <c r="B33" i="58"/>
  <c r="A34" i="58"/>
  <c r="B34" i="58"/>
  <c r="B35" i="58"/>
  <c r="B28" i="58"/>
  <c r="B29" i="58"/>
  <c r="A20" i="58"/>
  <c r="B20" i="58"/>
  <c r="A21" i="58"/>
  <c r="B21" i="58"/>
  <c r="A22" i="58"/>
  <c r="B22" i="58"/>
  <c r="A23" i="58"/>
  <c r="B23" i="58"/>
  <c r="A24" i="58"/>
  <c r="B24" i="58"/>
  <c r="B25" i="58"/>
  <c r="B26" i="58"/>
  <c r="A18" i="58"/>
  <c r="K18" i="58" s="1"/>
  <c r="B18" i="58"/>
  <c r="L18" i="58" s="1"/>
  <c r="A11" i="58"/>
  <c r="B11" i="58"/>
  <c r="A12" i="58"/>
  <c r="B12" i="58"/>
  <c r="A13" i="58"/>
  <c r="B13" i="58"/>
  <c r="B14" i="58"/>
  <c r="A31" i="57"/>
  <c r="B31" i="57"/>
  <c r="A32" i="57"/>
  <c r="B32" i="57"/>
  <c r="A33" i="57"/>
  <c r="B33" i="57"/>
  <c r="A34" i="57"/>
  <c r="B34" i="57"/>
  <c r="B35" i="57"/>
  <c r="A28" i="57"/>
  <c r="K28" i="57" s="1"/>
  <c r="B28" i="57"/>
  <c r="L28" i="57" s="1"/>
  <c r="B29" i="57"/>
  <c r="L29" i="57" s="1"/>
  <c r="A20" i="57"/>
  <c r="B20" i="57"/>
  <c r="A21" i="57"/>
  <c r="B21" i="57"/>
  <c r="A22" i="57"/>
  <c r="B22" i="57"/>
  <c r="A23" i="57"/>
  <c r="B23" i="57"/>
  <c r="B24" i="57"/>
  <c r="B25" i="57"/>
  <c r="B26" i="57"/>
  <c r="A18" i="57"/>
  <c r="K18" i="57" s="1"/>
  <c r="B18" i="57"/>
  <c r="L18" i="57" s="1"/>
  <c r="A11" i="57"/>
  <c r="K11" i="57" s="1"/>
  <c r="B11" i="57"/>
  <c r="A12" i="57"/>
  <c r="K12" i="57" s="1"/>
  <c r="B12" i="57"/>
  <c r="L12" i="57" s="1"/>
  <c r="A13" i="57"/>
  <c r="K13" i="57" s="1"/>
  <c r="B13" i="57"/>
  <c r="L13" i="57" s="1"/>
  <c r="A14" i="57"/>
  <c r="K14" i="57" s="1"/>
  <c r="B14" i="57"/>
  <c r="L14" i="57" s="1"/>
  <c r="B15" i="57"/>
  <c r="L15" i="57" s="1"/>
  <c r="A31" i="56"/>
  <c r="B31" i="56"/>
  <c r="A32" i="56"/>
  <c r="B32" i="56"/>
  <c r="A33" i="56"/>
  <c r="B33" i="56"/>
  <c r="A34" i="56"/>
  <c r="B34" i="56"/>
  <c r="B35" i="56"/>
  <c r="B28" i="56"/>
  <c r="L28" i="56" s="1"/>
  <c r="B29" i="56"/>
  <c r="L29" i="56" s="1"/>
  <c r="A20" i="56"/>
  <c r="K20" i="56" s="1"/>
  <c r="B20" i="56"/>
  <c r="L20" i="56" s="1"/>
  <c r="A21" i="56"/>
  <c r="K21" i="56" s="1"/>
  <c r="B21" i="56"/>
  <c r="A22" i="56"/>
  <c r="K22" i="56" s="1"/>
  <c r="B22" i="56"/>
  <c r="A23" i="56"/>
  <c r="K23" i="56" s="1"/>
  <c r="B23" i="56"/>
  <c r="L23" i="56" s="1"/>
  <c r="B24" i="56"/>
  <c r="L24" i="56" s="1"/>
  <c r="B25" i="56"/>
  <c r="L25" i="56" s="1"/>
  <c r="B26" i="56"/>
  <c r="L26" i="56" s="1"/>
  <c r="A18" i="56"/>
  <c r="K18" i="56" s="1"/>
  <c r="B18" i="56"/>
  <c r="L18" i="56" s="1"/>
  <c r="A11" i="56"/>
  <c r="K11" i="56" s="1"/>
  <c r="B11" i="56"/>
  <c r="L11" i="56" s="1"/>
  <c r="A12" i="56"/>
  <c r="K12" i="56" s="1"/>
  <c r="B12" i="56"/>
  <c r="L12" i="56" s="1"/>
  <c r="A13" i="56"/>
  <c r="K13" i="56" s="1"/>
  <c r="B13" i="56"/>
  <c r="L13" i="56" s="1"/>
  <c r="A14" i="56"/>
  <c r="K14" i="56" s="1"/>
  <c r="B14" i="56"/>
  <c r="L14" i="56" s="1"/>
  <c r="B15" i="56"/>
  <c r="L15" i="56" s="1"/>
  <c r="A31" i="55"/>
  <c r="B31" i="55"/>
  <c r="A32" i="55"/>
  <c r="B32" i="55"/>
  <c r="A33" i="55"/>
  <c r="B33" i="55"/>
  <c r="A34" i="55"/>
  <c r="B34" i="55"/>
  <c r="A35" i="55"/>
  <c r="B35" i="55"/>
  <c r="A28" i="55"/>
  <c r="K28" i="55" s="1"/>
  <c r="B28" i="55"/>
  <c r="L28" i="55" s="1"/>
  <c r="B29" i="55"/>
  <c r="L29" i="55" s="1"/>
  <c r="A20" i="55"/>
  <c r="B20" i="55"/>
  <c r="A21" i="55"/>
  <c r="B21" i="55"/>
  <c r="A22" i="55"/>
  <c r="B22" i="55"/>
  <c r="A23" i="55"/>
  <c r="B23" i="55"/>
  <c r="A24" i="55"/>
  <c r="B24" i="55"/>
  <c r="B25" i="55"/>
  <c r="B26" i="55"/>
  <c r="A18" i="55"/>
  <c r="K18" i="55" s="1"/>
  <c r="B18" i="55"/>
  <c r="L18" i="55" s="1"/>
  <c r="A11" i="55"/>
  <c r="B11" i="55"/>
  <c r="A12" i="55"/>
  <c r="B12" i="55"/>
  <c r="A13" i="55"/>
  <c r="B13" i="55"/>
  <c r="B14" i="55"/>
  <c r="A31" i="54"/>
  <c r="B31" i="54"/>
  <c r="A32" i="54"/>
  <c r="B32" i="54"/>
  <c r="A33" i="54"/>
  <c r="B33" i="54"/>
  <c r="A34" i="54"/>
  <c r="B34" i="54"/>
  <c r="B35" i="54"/>
  <c r="A28" i="54"/>
  <c r="K28" i="54" s="1"/>
  <c r="B28" i="54"/>
  <c r="L28" i="54" s="1"/>
  <c r="B29" i="54"/>
  <c r="L29" i="54" s="1"/>
  <c r="A20" i="54"/>
  <c r="K20" i="54" s="1"/>
  <c r="B20" i="54"/>
  <c r="L20" i="54" s="1"/>
  <c r="A21" i="54"/>
  <c r="K21" i="54" s="1"/>
  <c r="B21" i="54"/>
  <c r="L21" i="54" s="1"/>
  <c r="A22" i="54"/>
  <c r="K22" i="54" s="1"/>
  <c r="B22" i="54"/>
  <c r="L22" i="54" s="1"/>
  <c r="A23" i="54"/>
  <c r="K23" i="54" s="1"/>
  <c r="B23" i="54"/>
  <c r="L23" i="54" s="1"/>
  <c r="B24" i="54"/>
  <c r="L24" i="54" s="1"/>
  <c r="B25" i="54"/>
  <c r="L25" i="54" s="1"/>
  <c r="B26" i="54"/>
  <c r="L26" i="54" s="1"/>
  <c r="E38" i="54"/>
  <c r="I38" i="54"/>
  <c r="G38" i="54"/>
  <c r="A18" i="54"/>
  <c r="K18" i="54" s="1"/>
  <c r="B18" i="54"/>
  <c r="L18" i="54" s="1"/>
  <c r="A11" i="54"/>
  <c r="B11" i="54"/>
  <c r="A12" i="54"/>
  <c r="B12" i="54"/>
  <c r="A13" i="54"/>
  <c r="B13" i="54"/>
  <c r="A14" i="54"/>
  <c r="B14" i="54"/>
  <c r="B15" i="54"/>
  <c r="A31" i="53"/>
  <c r="B31" i="53"/>
  <c r="A32" i="53"/>
  <c r="B32" i="53"/>
  <c r="A33" i="53"/>
  <c r="B33" i="53"/>
  <c r="A34" i="53"/>
  <c r="B34" i="53"/>
  <c r="B35" i="53"/>
  <c r="B28" i="53"/>
  <c r="L28" i="53" s="1"/>
  <c r="B29" i="53"/>
  <c r="L29" i="53" s="1"/>
  <c r="A20" i="53"/>
  <c r="B20" i="53"/>
  <c r="A21" i="53"/>
  <c r="B21" i="53"/>
  <c r="A22" i="53"/>
  <c r="B22" i="53"/>
  <c r="A23" i="53"/>
  <c r="B23" i="53"/>
  <c r="B24" i="53"/>
  <c r="B25" i="53"/>
  <c r="A18" i="53"/>
  <c r="K18" i="53" s="1"/>
  <c r="B18" i="53"/>
  <c r="L18" i="53" s="1"/>
  <c r="A11" i="53"/>
  <c r="B11" i="53"/>
  <c r="A12" i="53"/>
  <c r="B12" i="53"/>
  <c r="A13" i="53"/>
  <c r="B13" i="53"/>
  <c r="B14" i="53"/>
  <c r="A31" i="52"/>
  <c r="B31" i="52"/>
  <c r="A32" i="52"/>
  <c r="B32" i="52"/>
  <c r="A33" i="52"/>
  <c r="B33" i="52"/>
  <c r="A34" i="52"/>
  <c r="B34" i="52"/>
  <c r="B35" i="52"/>
  <c r="A28" i="52"/>
  <c r="K28" i="52" s="1"/>
  <c r="B28" i="52"/>
  <c r="L28" i="52" s="1"/>
  <c r="B29" i="52"/>
  <c r="L29" i="52" s="1"/>
  <c r="A20" i="52"/>
  <c r="B20" i="52"/>
  <c r="A21" i="52"/>
  <c r="B21" i="52"/>
  <c r="A22" i="52"/>
  <c r="B22" i="52"/>
  <c r="B23" i="52"/>
  <c r="B24" i="52"/>
  <c r="B25" i="52"/>
  <c r="A18" i="52"/>
  <c r="K18" i="52" s="1"/>
  <c r="B18" i="52"/>
  <c r="L18" i="52" s="1"/>
  <c r="A11" i="52"/>
  <c r="B11" i="52"/>
  <c r="A12" i="52"/>
  <c r="B12" i="52"/>
  <c r="A13" i="52"/>
  <c r="B13" i="52"/>
  <c r="A14" i="52"/>
  <c r="B14" i="52"/>
  <c r="B15" i="52"/>
  <c r="A31" i="51"/>
  <c r="B31" i="51"/>
  <c r="A32" i="51"/>
  <c r="B32" i="51"/>
  <c r="A33" i="51"/>
  <c r="B33" i="51"/>
  <c r="A34" i="51"/>
  <c r="B34" i="51"/>
  <c r="B35" i="51"/>
  <c r="B28" i="51"/>
  <c r="L28" i="51" s="1"/>
  <c r="B29" i="51"/>
  <c r="L29" i="51" s="1"/>
  <c r="A20" i="51"/>
  <c r="B20" i="51"/>
  <c r="A21" i="51"/>
  <c r="B21" i="51"/>
  <c r="A22" i="51"/>
  <c r="B22" i="51"/>
  <c r="A23" i="51"/>
  <c r="B23" i="51"/>
  <c r="B24" i="51"/>
  <c r="B25" i="51"/>
  <c r="B26" i="51"/>
  <c r="B18" i="51"/>
  <c r="L18" i="51" s="1"/>
  <c r="A18" i="51"/>
  <c r="K18" i="51" s="1"/>
  <c r="A11" i="51"/>
  <c r="B11" i="51"/>
  <c r="A12" i="51"/>
  <c r="B12" i="51"/>
  <c r="A13" i="51"/>
  <c r="B13" i="51"/>
  <c r="A14" i="51"/>
  <c r="B14" i="51"/>
  <c r="B15" i="51"/>
  <c r="A31" i="50"/>
  <c r="B31" i="50"/>
  <c r="A32" i="50"/>
  <c r="B32" i="50"/>
  <c r="A33" i="50"/>
  <c r="B33" i="50"/>
  <c r="A34" i="50"/>
  <c r="B34" i="50"/>
  <c r="A35" i="50"/>
  <c r="B35" i="50"/>
  <c r="A28" i="50"/>
  <c r="K28" i="50" s="1"/>
  <c r="B28" i="50"/>
  <c r="L28" i="50" s="1"/>
  <c r="B29" i="50"/>
  <c r="L29" i="50" s="1"/>
  <c r="A20" i="50"/>
  <c r="B20" i="50"/>
  <c r="A21" i="50"/>
  <c r="B21" i="50"/>
  <c r="A22" i="50"/>
  <c r="B22" i="50"/>
  <c r="A23" i="50"/>
  <c r="B23" i="50"/>
  <c r="A24" i="50"/>
  <c r="B24" i="50"/>
  <c r="B25" i="50"/>
  <c r="B26" i="50"/>
  <c r="A18" i="50"/>
  <c r="K18" i="50" s="1"/>
  <c r="B18" i="50"/>
  <c r="L18" i="50" s="1"/>
  <c r="A11" i="50"/>
  <c r="B11" i="50"/>
  <c r="A12" i="50"/>
  <c r="B12" i="50"/>
  <c r="A13" i="50"/>
  <c r="B13" i="50"/>
  <c r="B14" i="50"/>
  <c r="A31" i="49"/>
  <c r="B31" i="49"/>
  <c r="A32" i="49"/>
  <c r="B32" i="49"/>
  <c r="A33" i="49"/>
  <c r="B33" i="49"/>
  <c r="A34" i="49"/>
  <c r="B34" i="49"/>
  <c r="B35" i="49"/>
  <c r="A28" i="49"/>
  <c r="K28" i="49" s="1"/>
  <c r="B28" i="49"/>
  <c r="L28" i="49" s="1"/>
  <c r="B29" i="49"/>
  <c r="L29" i="49" s="1"/>
  <c r="A20" i="49"/>
  <c r="B20" i="49"/>
  <c r="A21" i="49"/>
  <c r="B21" i="49"/>
  <c r="A22" i="49"/>
  <c r="B22" i="49"/>
  <c r="B23" i="49"/>
  <c r="B24" i="49"/>
  <c r="B25" i="49"/>
  <c r="A18" i="49"/>
  <c r="K18" i="49" s="1"/>
  <c r="B18" i="49"/>
  <c r="L18" i="49" s="1"/>
  <c r="A11" i="49"/>
  <c r="B11" i="49"/>
  <c r="A12" i="49"/>
  <c r="B12" i="49"/>
  <c r="A13" i="49"/>
  <c r="B13" i="49"/>
  <c r="A14" i="49"/>
  <c r="B14" i="49"/>
  <c r="B15" i="49"/>
  <c r="A31" i="48"/>
  <c r="B31" i="48"/>
  <c r="A32" i="48"/>
  <c r="B32" i="48"/>
  <c r="A33" i="48"/>
  <c r="B33" i="48"/>
  <c r="B34" i="48"/>
  <c r="A20" i="48"/>
  <c r="B20" i="48"/>
  <c r="A21" i="48"/>
  <c r="B21" i="48"/>
  <c r="A22" i="48"/>
  <c r="B22" i="48"/>
  <c r="A23" i="48"/>
  <c r="B23" i="48"/>
  <c r="A24" i="48"/>
  <c r="B24" i="48"/>
  <c r="B25" i="48"/>
  <c r="B26" i="48"/>
  <c r="A18" i="48"/>
  <c r="K18" i="48" s="1"/>
  <c r="B18" i="48"/>
  <c r="L18" i="48" s="1"/>
  <c r="A11" i="48"/>
  <c r="B11" i="48"/>
  <c r="A12" i="48"/>
  <c r="B12" i="48"/>
  <c r="A13" i="48"/>
  <c r="B13" i="48"/>
  <c r="B14" i="48"/>
  <c r="A31" i="47"/>
  <c r="B31" i="47"/>
  <c r="A32" i="47"/>
  <c r="B32" i="47"/>
  <c r="A33" i="47"/>
  <c r="B33" i="47"/>
  <c r="A34" i="47"/>
  <c r="B34" i="47"/>
  <c r="A35" i="47"/>
  <c r="B35" i="47"/>
  <c r="A28" i="47"/>
  <c r="K28" i="47" s="1"/>
  <c r="B28" i="47"/>
  <c r="L28" i="47" s="1"/>
  <c r="B29" i="47"/>
  <c r="L29" i="47" s="1"/>
  <c r="A20" i="47"/>
  <c r="B20" i="47"/>
  <c r="A21" i="47"/>
  <c r="B21" i="47"/>
  <c r="A22" i="47"/>
  <c r="B22" i="47"/>
  <c r="B23" i="47"/>
  <c r="B24" i="47"/>
  <c r="B25" i="47"/>
  <c r="A18" i="47"/>
  <c r="K18" i="47" s="1"/>
  <c r="B18" i="47"/>
  <c r="L18" i="47" s="1"/>
  <c r="A11" i="47"/>
  <c r="K11" i="47" s="1"/>
  <c r="B11" i="47"/>
  <c r="L11" i="47" s="1"/>
  <c r="A12" i="47"/>
  <c r="K12" i="47" s="1"/>
  <c r="B12" i="47"/>
  <c r="L12" i="47" s="1"/>
  <c r="A13" i="47"/>
  <c r="K13" i="47" s="1"/>
  <c r="B13" i="47"/>
  <c r="L13" i="47" s="1"/>
  <c r="A14" i="47"/>
  <c r="K14" i="47" s="1"/>
  <c r="B14" i="47"/>
  <c r="L14" i="47" s="1"/>
  <c r="B15" i="47"/>
  <c r="L15" i="47" s="1"/>
  <c r="A31" i="46"/>
  <c r="B31" i="46"/>
  <c r="A32" i="46"/>
  <c r="B32" i="46"/>
  <c r="A33" i="46"/>
  <c r="B33" i="46"/>
  <c r="A34" i="46"/>
  <c r="B34" i="46"/>
  <c r="B35" i="46"/>
  <c r="A20" i="46"/>
  <c r="B20" i="46"/>
  <c r="A21" i="46"/>
  <c r="B21" i="46"/>
  <c r="A22" i="46"/>
  <c r="B22" i="46"/>
  <c r="A23" i="46"/>
  <c r="B23" i="46"/>
  <c r="B24" i="46"/>
  <c r="B25" i="46"/>
  <c r="B26" i="46"/>
  <c r="A18" i="46"/>
  <c r="K18" i="46" s="1"/>
  <c r="B18" i="46"/>
  <c r="L18" i="46" s="1"/>
  <c r="A11" i="46"/>
  <c r="B11" i="46"/>
  <c r="A12" i="46"/>
  <c r="B12" i="46"/>
  <c r="A13" i="46"/>
  <c r="B13" i="46"/>
  <c r="A14" i="46"/>
  <c r="B14" i="46"/>
  <c r="B15" i="46"/>
  <c r="J38" i="45"/>
  <c r="I38" i="45"/>
  <c r="A31" i="45"/>
  <c r="B31" i="45"/>
  <c r="A32" i="45"/>
  <c r="B32" i="45"/>
  <c r="A33" i="45"/>
  <c r="B33" i="45"/>
  <c r="A34" i="45"/>
  <c r="B34" i="45"/>
  <c r="B35" i="45"/>
  <c r="A28" i="45"/>
  <c r="K28" i="45" s="1"/>
  <c r="B28" i="45"/>
  <c r="L28" i="45" s="1"/>
  <c r="B29" i="45"/>
  <c r="L29" i="45" s="1"/>
  <c r="A20" i="45"/>
  <c r="B20" i="45"/>
  <c r="A21" i="45"/>
  <c r="B21" i="45"/>
  <c r="A22" i="45"/>
  <c r="B22" i="45"/>
  <c r="A23" i="45"/>
  <c r="B23" i="45"/>
  <c r="A24" i="45"/>
  <c r="B24" i="45"/>
  <c r="B25" i="45"/>
  <c r="B26" i="45"/>
  <c r="A18" i="45"/>
  <c r="K18" i="45" s="1"/>
  <c r="B18" i="45"/>
  <c r="L18" i="45" s="1"/>
  <c r="A11" i="45"/>
  <c r="B11" i="45"/>
  <c r="A12" i="45"/>
  <c r="B12" i="45"/>
  <c r="A13" i="45"/>
  <c r="B13" i="45"/>
  <c r="B14" i="45"/>
  <c r="E38" i="45"/>
  <c r="F38" i="45"/>
  <c r="A31" i="44"/>
  <c r="B31" i="44"/>
  <c r="A32" i="44"/>
  <c r="B32" i="44"/>
  <c r="A33" i="44"/>
  <c r="B33" i="44"/>
  <c r="B34" i="44"/>
  <c r="J28" i="44"/>
  <c r="J29" i="44"/>
  <c r="D28" i="44"/>
  <c r="E28" i="44"/>
  <c r="F28" i="44"/>
  <c r="G28" i="44"/>
  <c r="H28" i="44"/>
  <c r="D29" i="44"/>
  <c r="E29" i="44"/>
  <c r="F29" i="44"/>
  <c r="G29" i="44"/>
  <c r="H29" i="44"/>
  <c r="B28" i="44"/>
  <c r="B29" i="44"/>
  <c r="D20" i="44"/>
  <c r="E20" i="44"/>
  <c r="F20" i="44"/>
  <c r="G20" i="44"/>
  <c r="H20" i="44"/>
  <c r="D21" i="44"/>
  <c r="E21" i="44"/>
  <c r="F21" i="44"/>
  <c r="G21" i="44"/>
  <c r="H21" i="44"/>
  <c r="D22" i="44"/>
  <c r="E22" i="44"/>
  <c r="F22" i="44"/>
  <c r="G22" i="44"/>
  <c r="H22" i="44"/>
  <c r="D23" i="44"/>
  <c r="E23" i="44"/>
  <c r="F23" i="44"/>
  <c r="G23" i="44"/>
  <c r="H23" i="44"/>
  <c r="D24" i="44"/>
  <c r="E24" i="44"/>
  <c r="F24" i="44"/>
  <c r="G24" i="44"/>
  <c r="H24" i="44"/>
  <c r="D25" i="44"/>
  <c r="E25" i="44"/>
  <c r="F25" i="44"/>
  <c r="G25" i="44"/>
  <c r="H25" i="44"/>
  <c r="A20" i="44"/>
  <c r="K20" i="44" s="1"/>
  <c r="B20" i="44"/>
  <c r="L20" i="44" s="1"/>
  <c r="A21" i="44"/>
  <c r="K21" i="44" s="1"/>
  <c r="B21" i="44"/>
  <c r="L21" i="44" s="1"/>
  <c r="A22" i="44"/>
  <c r="K22" i="44" s="1"/>
  <c r="B22" i="44"/>
  <c r="L22" i="44" s="1"/>
  <c r="B23" i="44"/>
  <c r="L23" i="44" s="1"/>
  <c r="B24" i="44"/>
  <c r="L24" i="44" s="1"/>
  <c r="B25" i="44"/>
  <c r="L25" i="44" s="1"/>
  <c r="D18" i="44"/>
  <c r="N18" i="44" s="1"/>
  <c r="E18" i="44"/>
  <c r="O18" i="44" s="1"/>
  <c r="F18" i="44"/>
  <c r="P18" i="44" s="1"/>
  <c r="P38" i="44" s="1"/>
  <c r="G18" i="44"/>
  <c r="Q18" i="44" s="1"/>
  <c r="H18" i="44"/>
  <c r="R18" i="44" s="1"/>
  <c r="A18" i="44"/>
  <c r="K18" i="44" s="1"/>
  <c r="B18" i="44"/>
  <c r="L18" i="44" s="1"/>
  <c r="D11" i="44"/>
  <c r="E11" i="44"/>
  <c r="F11" i="44"/>
  <c r="G11" i="44"/>
  <c r="H11" i="44"/>
  <c r="D12" i="44"/>
  <c r="E12" i="44"/>
  <c r="F12" i="44"/>
  <c r="G12" i="44"/>
  <c r="H12" i="44"/>
  <c r="D13" i="44"/>
  <c r="E13" i="44"/>
  <c r="F13" i="44"/>
  <c r="G13" i="44"/>
  <c r="H13" i="44"/>
  <c r="D14" i="44"/>
  <c r="E14" i="44"/>
  <c r="F14" i="44"/>
  <c r="G14" i="44"/>
  <c r="H14" i="44"/>
  <c r="D15" i="44"/>
  <c r="E15" i="44"/>
  <c r="F15" i="44"/>
  <c r="G15" i="44"/>
  <c r="H15" i="44"/>
  <c r="A11" i="44"/>
  <c r="K11" i="44" s="1"/>
  <c r="B11" i="44"/>
  <c r="L11" i="44" s="1"/>
  <c r="A12" i="44"/>
  <c r="K12" i="44" s="1"/>
  <c r="B12" i="44"/>
  <c r="L12" i="44" s="1"/>
  <c r="A13" i="44"/>
  <c r="K13" i="44" s="1"/>
  <c r="B13" i="44"/>
  <c r="L13" i="44" s="1"/>
  <c r="A14" i="44"/>
  <c r="K14" i="44" s="1"/>
  <c r="B14" i="44"/>
  <c r="L14" i="44" s="1"/>
  <c r="B15" i="44"/>
  <c r="L15" i="44" s="1"/>
  <c r="T38" i="61"/>
  <c r="S38" i="61"/>
  <c r="Q38" i="61"/>
  <c r="P38" i="61"/>
  <c r="O38" i="61"/>
  <c r="J38" i="61"/>
  <c r="I38" i="61"/>
  <c r="H38" i="61"/>
  <c r="G38" i="61"/>
  <c r="F38" i="61"/>
  <c r="E38" i="61"/>
  <c r="T38" i="60"/>
  <c r="S38" i="60"/>
  <c r="Q38" i="60"/>
  <c r="P38" i="60"/>
  <c r="O38" i="60"/>
  <c r="J38" i="60"/>
  <c r="I38" i="60"/>
  <c r="H38" i="60"/>
  <c r="G38" i="60"/>
  <c r="F38" i="60"/>
  <c r="E38" i="60"/>
  <c r="T38" i="59"/>
  <c r="Q38" i="59"/>
  <c r="P38" i="59"/>
  <c r="O38" i="59"/>
  <c r="J38" i="59"/>
  <c r="I38" i="59"/>
  <c r="H38" i="59"/>
  <c r="G38" i="59"/>
  <c r="F38" i="59"/>
  <c r="E38" i="59"/>
  <c r="T38" i="58"/>
  <c r="S38" i="58"/>
  <c r="Q38" i="58"/>
  <c r="P38" i="58"/>
  <c r="O38" i="58"/>
  <c r="J38" i="58"/>
  <c r="I38" i="58"/>
  <c r="H38" i="58"/>
  <c r="G38" i="58"/>
  <c r="F38" i="58"/>
  <c r="E38" i="58"/>
  <c r="T38" i="57"/>
  <c r="S38" i="57"/>
  <c r="Q38" i="57"/>
  <c r="P38" i="57"/>
  <c r="O38" i="57"/>
  <c r="J38" i="57"/>
  <c r="I38" i="57"/>
  <c r="H38" i="57"/>
  <c r="G38" i="57"/>
  <c r="F38" i="57"/>
  <c r="E38" i="57"/>
  <c r="T38" i="56"/>
  <c r="S38" i="56"/>
  <c r="Q38" i="56"/>
  <c r="P38" i="56"/>
  <c r="O38" i="56"/>
  <c r="J38" i="56"/>
  <c r="I38" i="56"/>
  <c r="H38" i="56"/>
  <c r="G38" i="56"/>
  <c r="F38" i="56"/>
  <c r="E38" i="56"/>
  <c r="O36" i="56"/>
  <c r="T38" i="55"/>
  <c r="S38" i="55"/>
  <c r="Q38" i="55"/>
  <c r="P38" i="55"/>
  <c r="O38" i="55"/>
  <c r="J38" i="55"/>
  <c r="I38" i="55"/>
  <c r="H38" i="55"/>
  <c r="G38" i="55"/>
  <c r="F38" i="55"/>
  <c r="E38" i="55"/>
  <c r="T38" i="54"/>
  <c r="S38" i="54"/>
  <c r="Q38" i="54"/>
  <c r="P38" i="54"/>
  <c r="O38" i="54"/>
  <c r="J38" i="54"/>
  <c r="H38" i="54"/>
  <c r="F38" i="54"/>
  <c r="T38" i="53"/>
  <c r="S38" i="53"/>
  <c r="Q38" i="53"/>
  <c r="P38" i="53"/>
  <c r="O38" i="53"/>
  <c r="J38" i="53"/>
  <c r="I38" i="53"/>
  <c r="H38" i="53"/>
  <c r="G38" i="53"/>
  <c r="F38" i="53"/>
  <c r="E38" i="53"/>
  <c r="T38" i="52"/>
  <c r="S38" i="52"/>
  <c r="Q38" i="52"/>
  <c r="P38" i="52"/>
  <c r="O38" i="52"/>
  <c r="J38" i="52"/>
  <c r="I38" i="52"/>
  <c r="H38" i="52"/>
  <c r="G38" i="52"/>
  <c r="F38" i="52"/>
  <c r="E38" i="52"/>
  <c r="T38" i="51"/>
  <c r="S38" i="51"/>
  <c r="Q38" i="51"/>
  <c r="P38" i="51"/>
  <c r="O38" i="51"/>
  <c r="J38" i="51"/>
  <c r="I38" i="51"/>
  <c r="H38" i="51"/>
  <c r="G38" i="51"/>
  <c r="F38" i="51"/>
  <c r="E38" i="51"/>
  <c r="T38" i="50"/>
  <c r="S38" i="50"/>
  <c r="Q38" i="50"/>
  <c r="P38" i="50"/>
  <c r="O38" i="50"/>
  <c r="J38" i="50"/>
  <c r="I38" i="50"/>
  <c r="H38" i="50"/>
  <c r="G38" i="50"/>
  <c r="F38" i="50"/>
  <c r="E38" i="50"/>
  <c r="T38" i="49"/>
  <c r="S38" i="49"/>
  <c r="Q38" i="49"/>
  <c r="P38" i="49"/>
  <c r="O38" i="49"/>
  <c r="J38" i="49"/>
  <c r="I38" i="49"/>
  <c r="H38" i="49"/>
  <c r="G38" i="49"/>
  <c r="F38" i="49"/>
  <c r="E38" i="49"/>
  <c r="T38" i="48"/>
  <c r="S38" i="48"/>
  <c r="R38" i="48"/>
  <c r="Q38" i="48"/>
  <c r="P38" i="48"/>
  <c r="O38" i="48"/>
  <c r="J38" i="48"/>
  <c r="I38" i="48"/>
  <c r="H38" i="48"/>
  <c r="G38" i="48"/>
  <c r="F38" i="48"/>
  <c r="E38" i="48"/>
  <c r="T38" i="47"/>
  <c r="Q38" i="47"/>
  <c r="P38" i="47"/>
  <c r="O38" i="47"/>
  <c r="J38" i="47"/>
  <c r="I38" i="47"/>
  <c r="H38" i="47"/>
  <c r="G38" i="47"/>
  <c r="F38" i="47"/>
  <c r="E38" i="47"/>
  <c r="T38" i="46"/>
  <c r="S38" i="46"/>
  <c r="R38" i="46"/>
  <c r="Q38" i="46"/>
  <c r="P38" i="46"/>
  <c r="O38" i="46"/>
  <c r="J38" i="46"/>
  <c r="I38" i="46"/>
  <c r="H38" i="46"/>
  <c r="G38" i="46"/>
  <c r="F38" i="46"/>
  <c r="E38" i="46"/>
  <c r="T38" i="45"/>
  <c r="S38" i="45"/>
  <c r="Q38" i="45"/>
  <c r="P38" i="45"/>
  <c r="O38" i="45"/>
  <c r="H38" i="45"/>
  <c r="G38" i="45"/>
  <c r="S38" i="44"/>
  <c r="J38" i="44"/>
  <c r="I38" i="44"/>
  <c r="O38" i="44"/>
  <c r="T38" i="44"/>
  <c r="Q38" i="44"/>
  <c r="R38" i="44"/>
  <c r="T31" i="43"/>
  <c r="T32" i="43"/>
  <c r="T33" i="43"/>
  <c r="T34" i="43"/>
  <c r="T20" i="43"/>
  <c r="T21" i="43"/>
  <c r="T22" i="43"/>
  <c r="T23" i="43"/>
  <c r="T11" i="43"/>
  <c r="T12" i="43"/>
  <c r="T13" i="43"/>
  <c r="N18" i="43"/>
  <c r="O18" i="43"/>
  <c r="P18" i="43"/>
  <c r="Q18" i="43"/>
  <c r="R18" i="43"/>
  <c r="N20" i="43"/>
  <c r="O20" i="43"/>
  <c r="P20" i="43"/>
  <c r="Q20" i="43"/>
  <c r="R20" i="43"/>
  <c r="N21" i="43"/>
  <c r="O21" i="43"/>
  <c r="P21" i="43"/>
  <c r="Q21" i="43"/>
  <c r="R21" i="43"/>
  <c r="N22" i="43"/>
  <c r="O22" i="43"/>
  <c r="P22" i="43"/>
  <c r="Q22" i="43"/>
  <c r="R22" i="43"/>
  <c r="N23" i="43"/>
  <c r="O23" i="43"/>
  <c r="P23" i="43"/>
  <c r="Q23" i="43"/>
  <c r="R23" i="43"/>
  <c r="N24" i="43"/>
  <c r="O24" i="43"/>
  <c r="P24" i="43"/>
  <c r="Q24" i="43"/>
  <c r="R24" i="43"/>
  <c r="N25" i="43"/>
  <c r="O25" i="43"/>
  <c r="P25" i="43"/>
  <c r="Q25" i="43"/>
  <c r="R25" i="43"/>
  <c r="N28" i="43"/>
  <c r="O28" i="43"/>
  <c r="P28" i="43"/>
  <c r="Q28" i="43"/>
  <c r="R28" i="43"/>
  <c r="N29" i="43"/>
  <c r="O29" i="43"/>
  <c r="P29" i="43"/>
  <c r="Q29" i="43"/>
  <c r="R29" i="43"/>
  <c r="N31" i="43"/>
  <c r="O31" i="43"/>
  <c r="P31" i="43"/>
  <c r="Q31" i="43"/>
  <c r="R31" i="43"/>
  <c r="N32" i="43"/>
  <c r="O32" i="43"/>
  <c r="P32" i="43"/>
  <c r="Q32" i="43"/>
  <c r="R32" i="43"/>
  <c r="N33" i="43"/>
  <c r="O33" i="43"/>
  <c r="P33" i="43"/>
  <c r="Q33" i="43"/>
  <c r="R33" i="43"/>
  <c r="N34" i="43"/>
  <c r="O34" i="43"/>
  <c r="P34" i="43"/>
  <c r="Q34" i="43"/>
  <c r="R34" i="43"/>
  <c r="N35" i="43"/>
  <c r="O35" i="43"/>
  <c r="P35" i="43"/>
  <c r="Q35" i="43"/>
  <c r="R35" i="43"/>
  <c r="K31" i="43"/>
  <c r="L31" i="43"/>
  <c r="K32" i="43"/>
  <c r="L32" i="43"/>
  <c r="K33" i="43"/>
  <c r="L33" i="43"/>
  <c r="K34" i="43"/>
  <c r="L34" i="43"/>
  <c r="K35" i="43"/>
  <c r="L35" i="43"/>
  <c r="L28" i="43"/>
  <c r="L29" i="43"/>
  <c r="K18" i="43"/>
  <c r="L18" i="43"/>
  <c r="K20" i="43"/>
  <c r="L20" i="43"/>
  <c r="K21" i="43"/>
  <c r="L21" i="43"/>
  <c r="K22" i="43"/>
  <c r="L22" i="43"/>
  <c r="K23" i="43"/>
  <c r="L23" i="43"/>
  <c r="L24" i="43"/>
  <c r="L25" i="43"/>
  <c r="N11" i="43"/>
  <c r="O11" i="43"/>
  <c r="P11" i="43"/>
  <c r="Q11" i="43"/>
  <c r="R11" i="43"/>
  <c r="N12" i="43"/>
  <c r="O12" i="43"/>
  <c r="P12" i="43"/>
  <c r="Q12" i="43"/>
  <c r="R12" i="43"/>
  <c r="N13" i="43"/>
  <c r="O13" i="43"/>
  <c r="P13" i="43"/>
  <c r="Q13" i="43"/>
  <c r="R13" i="43"/>
  <c r="N14" i="43"/>
  <c r="O14" i="43"/>
  <c r="P14" i="43"/>
  <c r="Q14" i="43"/>
  <c r="R14" i="43"/>
  <c r="N15" i="43"/>
  <c r="O15" i="43"/>
  <c r="P15" i="43"/>
  <c r="Q15" i="43"/>
  <c r="R15" i="43"/>
  <c r="K11" i="43"/>
  <c r="L11" i="43"/>
  <c r="K12" i="43"/>
  <c r="L12" i="43"/>
  <c r="K13" i="43"/>
  <c r="L13" i="43"/>
  <c r="L14" i="43"/>
  <c r="T32" i="26"/>
  <c r="T33" i="26"/>
  <c r="T34" i="26"/>
  <c r="T35" i="26"/>
  <c r="T20" i="26"/>
  <c r="T21" i="26"/>
  <c r="T22" i="26"/>
  <c r="T23" i="26"/>
  <c r="T24" i="26"/>
  <c r="N32" i="26"/>
  <c r="O32" i="26"/>
  <c r="P32" i="26"/>
  <c r="Q32" i="26"/>
  <c r="R32" i="26"/>
  <c r="N33" i="26"/>
  <c r="O33" i="26"/>
  <c r="P33" i="26"/>
  <c r="Q33" i="26"/>
  <c r="R33" i="26"/>
  <c r="N34" i="26"/>
  <c r="O34" i="26"/>
  <c r="P34" i="26"/>
  <c r="Q34" i="26"/>
  <c r="R34" i="26"/>
  <c r="R38" i="26" s="1"/>
  <c r="N35" i="26"/>
  <c r="O35" i="26"/>
  <c r="P35" i="26"/>
  <c r="Q35" i="26"/>
  <c r="R35" i="26"/>
  <c r="N28" i="26"/>
  <c r="O28" i="26"/>
  <c r="P28" i="26"/>
  <c r="Q28" i="26"/>
  <c r="R28" i="26"/>
  <c r="N29" i="26"/>
  <c r="O29" i="26"/>
  <c r="P29" i="26"/>
  <c r="Q29" i="26"/>
  <c r="R29" i="26"/>
  <c r="N20" i="26"/>
  <c r="O20" i="26"/>
  <c r="P20" i="26"/>
  <c r="Q20" i="26"/>
  <c r="R20" i="26"/>
  <c r="N21" i="26"/>
  <c r="O21" i="26"/>
  <c r="P21" i="26"/>
  <c r="Q21" i="26"/>
  <c r="R21" i="26"/>
  <c r="N22" i="26"/>
  <c r="O22" i="26"/>
  <c r="P22" i="26"/>
  <c r="Q22" i="26"/>
  <c r="R22" i="26"/>
  <c r="N23" i="26"/>
  <c r="O23" i="26"/>
  <c r="P23" i="26"/>
  <c r="Q23" i="26"/>
  <c r="R23" i="26"/>
  <c r="N24" i="26"/>
  <c r="O24" i="26"/>
  <c r="P24" i="26"/>
  <c r="Q24" i="26"/>
  <c r="R24" i="26"/>
  <c r="N25" i="26"/>
  <c r="O25" i="26"/>
  <c r="P25" i="26"/>
  <c r="Q25" i="26"/>
  <c r="R25" i="26"/>
  <c r="N26" i="26"/>
  <c r="O26" i="26"/>
  <c r="P26" i="26"/>
  <c r="Q26" i="26"/>
  <c r="R26" i="26"/>
  <c r="K20" i="26"/>
  <c r="L20" i="26"/>
  <c r="K21" i="26"/>
  <c r="L21" i="26"/>
  <c r="K22" i="26"/>
  <c r="L22" i="26"/>
  <c r="K23" i="26"/>
  <c r="L23" i="26"/>
  <c r="L24" i="26"/>
  <c r="L25" i="26"/>
  <c r="L26" i="26"/>
  <c r="H38" i="44" l="1"/>
  <c r="E38" i="44"/>
  <c r="F38" i="44"/>
  <c r="G38" i="44"/>
  <c r="E31" i="43"/>
  <c r="F31" i="43"/>
  <c r="G31" i="43"/>
  <c r="H31" i="43"/>
  <c r="E32" i="43"/>
  <c r="F32" i="43"/>
  <c r="G32" i="43"/>
  <c r="H32" i="43"/>
  <c r="E33" i="43"/>
  <c r="F33" i="43"/>
  <c r="G33" i="43"/>
  <c r="H33" i="43"/>
  <c r="E34" i="43"/>
  <c r="F34" i="43"/>
  <c r="G34" i="43"/>
  <c r="H34" i="43"/>
  <c r="E35" i="43"/>
  <c r="F35" i="43"/>
  <c r="G35" i="43"/>
  <c r="H35" i="43"/>
  <c r="E20" i="43"/>
  <c r="F20" i="43"/>
  <c r="G20" i="43"/>
  <c r="H20" i="43"/>
  <c r="E21" i="43"/>
  <c r="F21" i="43"/>
  <c r="G21" i="43"/>
  <c r="H21" i="43"/>
  <c r="E22" i="43"/>
  <c r="F22" i="43"/>
  <c r="G22" i="43"/>
  <c r="H22" i="43"/>
  <c r="E23" i="43"/>
  <c r="F23" i="43"/>
  <c r="G23" i="43"/>
  <c r="H23" i="43"/>
  <c r="E24" i="43"/>
  <c r="F24" i="43"/>
  <c r="G24" i="43"/>
  <c r="H24" i="43"/>
  <c r="E25" i="43"/>
  <c r="F25" i="43"/>
  <c r="G25" i="43"/>
  <c r="H25" i="43"/>
  <c r="B18" i="43"/>
  <c r="D31" i="43"/>
  <c r="D32" i="43"/>
  <c r="D33" i="43"/>
  <c r="D34" i="43"/>
  <c r="D35" i="43"/>
  <c r="A31" i="43"/>
  <c r="B31" i="43"/>
  <c r="A32" i="43"/>
  <c r="B32" i="43"/>
  <c r="A33" i="43"/>
  <c r="B33" i="43"/>
  <c r="A34" i="43"/>
  <c r="B34" i="43"/>
  <c r="B35" i="43"/>
  <c r="D20" i="43"/>
  <c r="D21" i="43"/>
  <c r="D22" i="43"/>
  <c r="D23" i="43"/>
  <c r="D24" i="43"/>
  <c r="D25" i="43"/>
  <c r="A20" i="43"/>
  <c r="B20" i="43"/>
  <c r="A21" i="43"/>
  <c r="B21" i="43"/>
  <c r="A22" i="43"/>
  <c r="B22" i="43"/>
  <c r="A23" i="43"/>
  <c r="B23" i="43"/>
  <c r="B24" i="43"/>
  <c r="B25" i="43"/>
  <c r="D11" i="43"/>
  <c r="D12" i="43"/>
  <c r="D13" i="43"/>
  <c r="D14" i="43"/>
  <c r="B11" i="43"/>
  <c r="B12" i="43"/>
  <c r="B13" i="43"/>
  <c r="B14" i="43"/>
  <c r="T38" i="43"/>
  <c r="S38" i="43"/>
  <c r="R38" i="43"/>
  <c r="Q38" i="43"/>
  <c r="P38" i="43"/>
  <c r="O38" i="43"/>
  <c r="J38" i="43"/>
  <c r="I38" i="43"/>
  <c r="F38" i="43"/>
  <c r="E38" i="43"/>
  <c r="G38" i="43" l="1"/>
  <c r="H38" i="43"/>
  <c r="F38" i="26" l="1"/>
  <c r="G38" i="26"/>
  <c r="H38" i="26"/>
  <c r="I38" i="26"/>
  <c r="J38" i="26"/>
  <c r="E38" i="26"/>
  <c r="S38" i="26"/>
  <c r="P38" i="26" l="1"/>
  <c r="Q38" i="26"/>
  <c r="T38" i="26"/>
  <c r="O38" i="26"/>
  <c r="R38" i="23" l="1"/>
  <c r="Q38" i="23"/>
  <c r="P38" i="23"/>
  <c r="O38" i="23"/>
  <c r="N38" i="23"/>
  <c r="I38" i="23" l="1"/>
  <c r="H38" i="23"/>
  <c r="G38" i="23"/>
  <c r="F38" i="23"/>
  <c r="E38" i="23"/>
  <c r="AL34" i="19" l="1"/>
  <c r="AK34" i="19"/>
  <c r="AJ34" i="19"/>
  <c r="AI34" i="19"/>
  <c r="AH34" i="19"/>
  <c r="AC34" i="19"/>
  <c r="AB34" i="19"/>
  <c r="AA34" i="19"/>
  <c r="Z34" i="19"/>
  <c r="Y34" i="19"/>
  <c r="R34" i="19"/>
  <c r="Q34" i="19"/>
  <c r="P34" i="19"/>
  <c r="O34" i="19"/>
  <c r="N34" i="19"/>
  <c r="I34" i="19"/>
  <c r="H34" i="19"/>
  <c r="G34" i="19"/>
  <c r="F34" i="19"/>
  <c r="E34" i="19"/>
  <c r="AK39" i="16" l="1"/>
  <c r="AJ39" i="16"/>
  <c r="AI39" i="16"/>
  <c r="AH39" i="16"/>
  <c r="AG39" i="16"/>
  <c r="AB39" i="16"/>
  <c r="AA39" i="16"/>
  <c r="Z39" i="16"/>
  <c r="Y39" i="16"/>
  <c r="X39" i="16"/>
  <c r="R39" i="16"/>
  <c r="Q39" i="16"/>
  <c r="P39" i="16"/>
  <c r="O39" i="16"/>
  <c r="N39" i="16"/>
  <c r="I39" i="16"/>
  <c r="H39" i="16"/>
  <c r="G39" i="16"/>
  <c r="F39" i="16"/>
  <c r="E39" i="16"/>
  <c r="AM35" i="15" l="1"/>
  <c r="AL35" i="15"/>
  <c r="AK35" i="15"/>
  <c r="AJ35" i="15"/>
  <c r="AI35" i="15"/>
  <c r="AD35" i="15"/>
  <c r="AC35" i="15"/>
  <c r="AB35" i="15"/>
  <c r="AA35" i="15"/>
  <c r="Z35" i="15"/>
  <c r="R35" i="15"/>
  <c r="Q35" i="15"/>
  <c r="P35" i="15"/>
  <c r="O35" i="15"/>
  <c r="N35" i="15"/>
  <c r="I35" i="15"/>
  <c r="H35" i="15"/>
  <c r="G35" i="15"/>
  <c r="F35" i="15"/>
  <c r="E35" i="15"/>
  <c r="AL40" i="14" l="1"/>
  <c r="AK40" i="14"/>
  <c r="AJ40" i="14"/>
  <c r="AI40" i="14"/>
  <c r="AH40" i="14"/>
  <c r="AC40" i="14"/>
  <c r="AB40" i="14"/>
  <c r="AA40" i="14"/>
  <c r="Z40" i="14"/>
  <c r="Y40" i="14"/>
  <c r="R40" i="14"/>
  <c r="Q40" i="14"/>
  <c r="P40" i="14"/>
  <c r="O40" i="14"/>
  <c r="N40" i="14"/>
  <c r="I40" i="14"/>
  <c r="H40" i="14"/>
  <c r="G40" i="14"/>
  <c r="F40" i="14"/>
  <c r="E40" i="14"/>
  <c r="AL36" i="13" l="1"/>
  <c r="AK36" i="13"/>
  <c r="AJ36" i="13"/>
  <c r="AI36" i="13"/>
  <c r="AH36" i="13"/>
  <c r="AC36" i="13"/>
  <c r="AB36" i="13"/>
  <c r="AA36" i="13"/>
  <c r="Z36" i="13"/>
  <c r="Y36" i="13"/>
  <c r="R36" i="13"/>
  <c r="Q36" i="13"/>
  <c r="P36" i="13"/>
  <c r="O36" i="13"/>
  <c r="N36" i="13"/>
  <c r="I36" i="13"/>
  <c r="H36" i="13"/>
  <c r="G36" i="13"/>
  <c r="F36" i="13"/>
  <c r="E36" i="13"/>
  <c r="AK37" i="12" l="1"/>
  <c r="AJ37" i="12"/>
  <c r="AI37" i="12"/>
  <c r="AH37" i="12"/>
  <c r="AG37" i="12"/>
  <c r="AB37" i="12"/>
  <c r="AA37" i="12"/>
  <c r="Z37" i="12"/>
  <c r="Y37" i="12"/>
  <c r="X37" i="12"/>
  <c r="R37" i="12"/>
  <c r="Q37" i="12"/>
  <c r="P37" i="12"/>
  <c r="O37" i="12"/>
  <c r="N37" i="12"/>
  <c r="I37" i="12"/>
  <c r="H37" i="12"/>
  <c r="G37" i="12"/>
  <c r="F37" i="12"/>
  <c r="E37" i="12"/>
  <c r="AL36" i="11" l="1"/>
  <c r="AK36" i="11"/>
  <c r="AJ36" i="11"/>
  <c r="AI36" i="11"/>
  <c r="AH36" i="11"/>
  <c r="AC36" i="11"/>
  <c r="AB36" i="11"/>
  <c r="AA36" i="11"/>
  <c r="Z36" i="11"/>
  <c r="Y36" i="11"/>
  <c r="R36" i="11"/>
  <c r="Q36" i="11"/>
  <c r="P36" i="11"/>
  <c r="O36" i="11"/>
  <c r="N36" i="11"/>
  <c r="I36" i="11"/>
  <c r="H36" i="11"/>
  <c r="G36" i="11"/>
  <c r="F36" i="11"/>
  <c r="E36" i="11"/>
  <c r="AL37" i="10" l="1"/>
  <c r="AK37" i="10"/>
  <c r="AJ37" i="10"/>
  <c r="AI37" i="10"/>
  <c r="AH37" i="10"/>
  <c r="AC37" i="10"/>
  <c r="AB37" i="10"/>
  <c r="AA37" i="10"/>
  <c r="Z37" i="10"/>
  <c r="Y37" i="10"/>
  <c r="R37" i="10"/>
  <c r="Q37" i="10"/>
  <c r="P37" i="10"/>
  <c r="O37" i="10"/>
  <c r="N37" i="10"/>
  <c r="I37" i="10"/>
  <c r="H37" i="10"/>
  <c r="G37" i="10"/>
  <c r="F37" i="10"/>
  <c r="E37" i="10"/>
  <c r="AM35" i="9" l="1"/>
  <c r="AL35" i="9"/>
  <c r="AK35" i="9"/>
  <c r="AJ35" i="9"/>
  <c r="AI35" i="9"/>
  <c r="AD35" i="9"/>
  <c r="AC35" i="9"/>
  <c r="AB35" i="9"/>
  <c r="AA35" i="9"/>
  <c r="Z35" i="9"/>
  <c r="R35" i="9"/>
  <c r="Q35" i="9"/>
  <c r="P35" i="9"/>
  <c r="O35" i="9"/>
  <c r="N35" i="9"/>
  <c r="I35" i="9"/>
  <c r="H35" i="9"/>
  <c r="G35" i="9"/>
  <c r="F35" i="9"/>
  <c r="E35" i="9"/>
  <c r="AL38" i="8" l="1"/>
  <c r="AK38" i="8"/>
  <c r="AJ38" i="8"/>
  <c r="AI38" i="8"/>
  <c r="AH38" i="8"/>
  <c r="AC38" i="8"/>
  <c r="AB38" i="8"/>
  <c r="AA38" i="8"/>
  <c r="Z38" i="8"/>
  <c r="Y38" i="8"/>
  <c r="R38" i="8"/>
  <c r="Q38" i="8"/>
  <c r="P38" i="8"/>
  <c r="O38" i="8"/>
  <c r="N38" i="8"/>
  <c r="I38" i="8"/>
  <c r="H38" i="8"/>
  <c r="G38" i="8"/>
  <c r="F38" i="8"/>
  <c r="E38" i="8"/>
  <c r="AM38" i="7" l="1"/>
  <c r="AL38" i="7"/>
  <c r="AK38" i="7"/>
  <c r="AJ38" i="7"/>
  <c r="AI38" i="7"/>
  <c r="AD38" i="7"/>
  <c r="AC38" i="7"/>
  <c r="AB38" i="7"/>
  <c r="AA38" i="7"/>
  <c r="Z38" i="7"/>
  <c r="R38" i="7"/>
  <c r="Q38" i="7"/>
  <c r="P38" i="7"/>
  <c r="O38" i="7"/>
  <c r="N38" i="7"/>
  <c r="I38" i="7"/>
  <c r="H38" i="7"/>
  <c r="G38" i="7"/>
  <c r="F38" i="7"/>
  <c r="E38" i="7"/>
  <c r="AK37" i="6" l="1"/>
  <c r="AJ37" i="6"/>
  <c r="AI37" i="6"/>
  <c r="AH37" i="6"/>
  <c r="AG37" i="6"/>
  <c r="AB37" i="6"/>
  <c r="AA37" i="6"/>
  <c r="Z37" i="6"/>
  <c r="Y37" i="6"/>
  <c r="X37" i="6"/>
  <c r="R37" i="6"/>
  <c r="Q37" i="6"/>
  <c r="P37" i="6"/>
  <c r="O37" i="6"/>
  <c r="N37" i="6"/>
  <c r="I37" i="6"/>
  <c r="H37" i="6"/>
  <c r="G37" i="6"/>
  <c r="F37" i="6"/>
  <c r="E37" i="6"/>
  <c r="AK37" i="5" l="1"/>
  <c r="AJ37" i="5"/>
  <c r="AI37" i="5"/>
  <c r="AH37" i="5"/>
  <c r="AG37" i="5"/>
  <c r="AB37" i="5"/>
  <c r="AA37" i="5"/>
  <c r="Z37" i="5"/>
  <c r="Y37" i="5"/>
  <c r="X37" i="5"/>
  <c r="R37" i="5"/>
  <c r="Q37" i="5"/>
  <c r="P37" i="5"/>
  <c r="O37" i="5"/>
  <c r="N37" i="5"/>
  <c r="I37" i="5"/>
  <c r="H37" i="5"/>
  <c r="G37" i="5"/>
  <c r="F37" i="5"/>
  <c r="E37" i="5"/>
  <c r="AL36" i="4" l="1"/>
  <c r="AK36" i="4"/>
  <c r="AJ36" i="4"/>
  <c r="AI36" i="4"/>
  <c r="AH36" i="4"/>
  <c r="AC36" i="4"/>
  <c r="AB36" i="4"/>
  <c r="AA36" i="4"/>
  <c r="Z36" i="4"/>
  <c r="Y36" i="4"/>
  <c r="R36" i="4"/>
  <c r="Q36" i="4"/>
  <c r="P36" i="4"/>
  <c r="O36" i="4"/>
  <c r="N36" i="4"/>
  <c r="I36" i="4"/>
  <c r="H36" i="4"/>
  <c r="G36" i="4"/>
  <c r="F36" i="4"/>
  <c r="E36" i="4"/>
  <c r="H37" i="2" l="1"/>
  <c r="I755" i="2"/>
  <c r="H755" i="2"/>
  <c r="G755" i="2"/>
  <c r="F755" i="2"/>
  <c r="E755" i="2"/>
  <c r="R754" i="2"/>
  <c r="Q754" i="2"/>
  <c r="P754" i="2"/>
  <c r="O754" i="2"/>
  <c r="N754" i="2"/>
  <c r="I717" i="2"/>
  <c r="H717" i="2"/>
  <c r="G717" i="2"/>
  <c r="F717" i="2"/>
  <c r="E717" i="2"/>
  <c r="R716" i="2"/>
  <c r="Q716" i="2"/>
  <c r="P716" i="2"/>
  <c r="O716" i="2"/>
  <c r="N716" i="2"/>
  <c r="I679" i="2"/>
  <c r="H679" i="2"/>
  <c r="G679" i="2"/>
  <c r="F679" i="2"/>
  <c r="E679" i="2"/>
  <c r="R678" i="2"/>
  <c r="Q678" i="2"/>
  <c r="P678" i="2"/>
  <c r="O678" i="2"/>
  <c r="N678" i="2"/>
  <c r="I640" i="2"/>
  <c r="H640" i="2"/>
  <c r="G640" i="2"/>
  <c r="F640" i="2"/>
  <c r="E640" i="2"/>
  <c r="R639" i="2"/>
  <c r="Q639" i="2"/>
  <c r="P639" i="2"/>
  <c r="O639" i="2"/>
  <c r="N639" i="2"/>
  <c r="I603" i="2"/>
  <c r="H603" i="2"/>
  <c r="G603" i="2"/>
  <c r="F603" i="2"/>
  <c r="E603" i="2"/>
  <c r="R602" i="2"/>
  <c r="Q602" i="2"/>
  <c r="P602" i="2"/>
  <c r="O602" i="2"/>
  <c r="N602" i="2"/>
  <c r="I567" i="2"/>
  <c r="H567" i="2"/>
  <c r="G567" i="2"/>
  <c r="F567" i="2"/>
  <c r="E567" i="2"/>
  <c r="R566" i="2"/>
  <c r="Q566" i="2"/>
  <c r="P566" i="2"/>
  <c r="O566" i="2"/>
  <c r="N566" i="2"/>
  <c r="I526" i="2"/>
  <c r="H526" i="2"/>
  <c r="G526" i="2"/>
  <c r="F526" i="2"/>
  <c r="E526" i="2"/>
  <c r="R525" i="2"/>
  <c r="Q525" i="2"/>
  <c r="P525" i="2"/>
  <c r="O525" i="2"/>
  <c r="N525" i="2"/>
  <c r="I491" i="2"/>
  <c r="H491" i="2"/>
  <c r="G491" i="2"/>
  <c r="F491" i="2"/>
  <c r="E491" i="2"/>
  <c r="R490" i="2"/>
  <c r="Q490" i="2"/>
  <c r="P490" i="2"/>
  <c r="O490" i="2"/>
  <c r="N490" i="2"/>
  <c r="I451" i="2"/>
  <c r="H451" i="2"/>
  <c r="G451" i="2"/>
  <c r="F451" i="2"/>
  <c r="E451" i="2"/>
  <c r="R450" i="2"/>
  <c r="Q450" i="2"/>
  <c r="P450" i="2"/>
  <c r="O450" i="2"/>
  <c r="N450" i="2"/>
  <c r="I415" i="2"/>
  <c r="H415" i="2"/>
  <c r="G415" i="2"/>
  <c r="F415" i="2"/>
  <c r="E415" i="2"/>
  <c r="R414" i="2"/>
  <c r="Q414" i="2"/>
  <c r="P414" i="2"/>
  <c r="O414" i="2"/>
  <c r="N414" i="2"/>
  <c r="I376" i="2"/>
  <c r="H376" i="2"/>
  <c r="G376" i="2"/>
  <c r="F376" i="2"/>
  <c r="E376" i="2"/>
  <c r="R375" i="2"/>
  <c r="Q375" i="2"/>
  <c r="P375" i="2"/>
  <c r="O375" i="2"/>
  <c r="N375" i="2"/>
  <c r="I339" i="2"/>
  <c r="H339" i="2"/>
  <c r="G339" i="2"/>
  <c r="F339" i="2"/>
  <c r="E339" i="2"/>
  <c r="R338" i="2"/>
  <c r="Q338" i="2"/>
  <c r="P338" i="2"/>
  <c r="O338" i="2"/>
  <c r="N338" i="2"/>
  <c r="I301" i="2"/>
  <c r="H301" i="2"/>
  <c r="G301" i="2"/>
  <c r="F301" i="2"/>
  <c r="E301" i="2"/>
  <c r="R300" i="2"/>
  <c r="Q300" i="2"/>
  <c r="P300" i="2"/>
  <c r="O300" i="2"/>
  <c r="N300" i="2"/>
  <c r="I264" i="2"/>
  <c r="H264" i="2"/>
  <c r="G264" i="2"/>
  <c r="F264" i="2"/>
  <c r="E264" i="2"/>
  <c r="R263" i="2"/>
  <c r="Q263" i="2"/>
  <c r="P263" i="2"/>
  <c r="O263" i="2"/>
  <c r="N263" i="2"/>
  <c r="I226" i="2"/>
  <c r="H226" i="2"/>
  <c r="G226" i="2"/>
  <c r="F226" i="2"/>
  <c r="E226" i="2"/>
  <c r="R225" i="2"/>
  <c r="Q225" i="2"/>
  <c r="P225" i="2"/>
  <c r="O225" i="2"/>
  <c r="N225" i="2"/>
  <c r="I190" i="2"/>
  <c r="H190" i="2"/>
  <c r="G190" i="2"/>
  <c r="F190" i="2"/>
  <c r="E190" i="2"/>
  <c r="R189" i="2"/>
  <c r="Q189" i="2"/>
  <c r="P189" i="2"/>
  <c r="O189" i="2"/>
  <c r="N189" i="2"/>
  <c r="I151" i="2"/>
  <c r="H151" i="2"/>
  <c r="G151" i="2"/>
  <c r="F151" i="2"/>
  <c r="E151" i="2"/>
  <c r="R150" i="2"/>
  <c r="Q150" i="2"/>
  <c r="P150" i="2"/>
  <c r="O150" i="2"/>
  <c r="N150" i="2"/>
  <c r="R113" i="2"/>
  <c r="Q113" i="2"/>
  <c r="P113" i="2"/>
  <c r="O113" i="2"/>
  <c r="N113" i="2"/>
  <c r="I113" i="2"/>
  <c r="H113" i="2"/>
  <c r="G113" i="2"/>
  <c r="F113" i="2"/>
  <c r="E113" i="2"/>
  <c r="R75" i="2"/>
  <c r="Q75" i="2"/>
  <c r="P75" i="2"/>
  <c r="O75" i="2"/>
  <c r="N75" i="2"/>
  <c r="I75" i="2"/>
  <c r="H75" i="2"/>
  <c r="G75" i="2"/>
  <c r="F75" i="2"/>
  <c r="E75" i="2"/>
  <c r="R37" i="2"/>
  <c r="Q37" i="2"/>
  <c r="P37" i="2"/>
  <c r="O37" i="2"/>
  <c r="N37" i="2"/>
  <c r="I37" i="2"/>
  <c r="G37" i="2"/>
  <c r="F37" i="2"/>
  <c r="E37" i="2"/>
  <c r="P757" i="2" l="1"/>
  <c r="F758" i="2"/>
  <c r="N757" i="2"/>
  <c r="R757" i="2"/>
  <c r="H758" i="2"/>
  <c r="Q757" i="2"/>
  <c r="G758" i="2"/>
  <c r="O757" i="2"/>
  <c r="E758" i="2"/>
  <c r="I758" i="2"/>
</calcChain>
</file>

<file path=xl/sharedStrings.xml><?xml version="1.0" encoding="utf-8"?>
<sst xmlns="http://schemas.openxmlformats.org/spreadsheetml/2006/main" count="6679" uniqueCount="455">
  <si>
    <t xml:space="preserve"> Примерное меню и пищевая ценность блюд (лист 1)</t>
  </si>
  <si>
    <t>День:</t>
  </si>
  <si>
    <t>Неделя:</t>
  </si>
  <si>
    <t>Сезон:</t>
  </si>
  <si>
    <t>Основной</t>
  </si>
  <si>
    <t>с 01 сентября по 01 марта</t>
  </si>
  <si>
    <t>Возрастная категория:</t>
  </si>
  <si>
    <t>1,5-3 лет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</si>
  <si>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</si>
  <si>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</si>
  <si>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</si>
  <si>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</si>
  <si>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</si>
  <si>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</si>
  <si>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Б</t>
  </si>
  <si>
    <t>Ж</t>
  </si>
  <si>
    <t>У</t>
  </si>
  <si>
    <t>C</t>
  </si>
  <si>
    <t>Завтрак</t>
  </si>
  <si>
    <t>262 (к) I</t>
  </si>
  <si>
    <t>Каша жидкая на молоке (пшеничная)</t>
  </si>
  <si>
    <t xml:space="preserve">Сыр полутвердый   </t>
  </si>
  <si>
    <t>Масло коровье сладкосливочное несоленое порц.</t>
  </si>
  <si>
    <t>Хлеб из муки пшеничной первого сорта</t>
  </si>
  <si>
    <t>Кофейный напиток  с молоком</t>
  </si>
  <si>
    <t>Нектарин</t>
  </si>
  <si>
    <t>Завтрак2</t>
  </si>
  <si>
    <t>10-00</t>
  </si>
  <si>
    <t xml:space="preserve">Сок яблочный осветленный </t>
  </si>
  <si>
    <t>Обед</t>
  </si>
  <si>
    <t>622 (з)</t>
  </si>
  <si>
    <t>Салат из морской капусты с клюквой и растительным маслом</t>
  </si>
  <si>
    <t>590 (ТИ)</t>
  </si>
  <si>
    <t xml:space="preserve">Свекольник </t>
  </si>
  <si>
    <t>Запеканка из печени с рисом</t>
  </si>
  <si>
    <t>Хлеб из муки пшеничной первого сорта.</t>
  </si>
  <si>
    <t xml:space="preserve">Хлеб ржано-пшеничный </t>
  </si>
  <si>
    <t xml:space="preserve">Компот из сушеных фруктов  (курага) </t>
  </si>
  <si>
    <t>Полдник</t>
  </si>
  <si>
    <t>767 (с)</t>
  </si>
  <si>
    <t xml:space="preserve">Булочка ванильная </t>
  </si>
  <si>
    <t>Молоко обогащенное   йодказеином "Умница"</t>
  </si>
  <si>
    <t>Ужин</t>
  </si>
  <si>
    <t>Салат из свежих огурцов с зеленью и подсолнечным маслом</t>
  </si>
  <si>
    <t>319 (к)</t>
  </si>
  <si>
    <t>Рыба, запеченная с картофелем  по-русски</t>
  </si>
  <si>
    <t>Чай с лимоном</t>
  </si>
  <si>
    <t>150/7/3,5</t>
  </si>
  <si>
    <t>ИТОГО ПИЩЕВАЯ И ЭНЕРГЕТИЧЕСКАЯ ЦЕННОСТЬ ДЕНЬ 1, НЕДЕЛЯ1 СЕЗОН ОСНОВНОЙ  (с 01.09 по 01.03),                                    возрастная категория 1,5-3 лет</t>
  </si>
  <si>
    <t>Примерное меню и пищевая ценность блюд (лист 2)</t>
  </si>
  <si>
    <t>Вареники ленивые</t>
  </si>
  <si>
    <t>Соус молочный сладкий</t>
  </si>
  <si>
    <t>Какао с молоком</t>
  </si>
  <si>
    <t>Яблоко</t>
  </si>
  <si>
    <t>Нектар из смеси фруктов и овощей</t>
  </si>
  <si>
    <t>559 (з)</t>
  </si>
  <si>
    <t>Салат зеленый с помидорами с растительным маслом</t>
  </si>
  <si>
    <t>138 (к)</t>
  </si>
  <si>
    <t>Суп гороховый с птицей (155/10)</t>
  </si>
  <si>
    <t xml:space="preserve">Филе рыбное запеченное (лосось) </t>
  </si>
  <si>
    <t>Рагу овощное</t>
  </si>
  <si>
    <t>Компот из   ягод (жимолость)</t>
  </si>
  <si>
    <t>770 (с)</t>
  </si>
  <si>
    <t xml:space="preserve">Булочка "Дорожная" </t>
  </si>
  <si>
    <t xml:space="preserve">Снежок </t>
  </si>
  <si>
    <t>Икра из кабачков</t>
  </si>
  <si>
    <t>Жаркое по-домашнему (говядина)</t>
  </si>
  <si>
    <t>Чай  с сахаром</t>
  </si>
  <si>
    <t>150/7</t>
  </si>
  <si>
    <t>ИТОГО ПИЩЕВАЯ И ЭНЕРГЕТИЧЕСКАЯ ЦЕННОСТЬ ДЕНЬ 2, НЕДЕЛЯ1 СЕЗОН ОСНОВНОЙ  (с 01.09 по 01.03),                                     возрастная категория 1,5-3 лет</t>
  </si>
  <si>
    <t>Примерное меню и пищевая ценность блюд (лист 3)</t>
  </si>
  <si>
    <t>Омлет натуральный с сыром, запеченный</t>
  </si>
  <si>
    <t>Дополнительный гарнир: горошек зеленый консервированный</t>
  </si>
  <si>
    <t>Чай с молоком с сахаром</t>
  </si>
  <si>
    <t>Апельсин</t>
  </si>
  <si>
    <t xml:space="preserve">Сок овощной </t>
  </si>
  <si>
    <t>14 (с)</t>
  </si>
  <si>
    <t>Салат зеленый с огурцом и растительным маслом</t>
  </si>
  <si>
    <t xml:space="preserve">Борщ  с мясом </t>
  </si>
  <si>
    <t xml:space="preserve">Филе птицы, тушенное в соусе с овощами и картофелем </t>
  </si>
  <si>
    <t>Компот из плодов свежих  (яблоки)</t>
  </si>
  <si>
    <t>741 (с)</t>
  </si>
  <si>
    <t xml:space="preserve">Ватрушка с джемом </t>
  </si>
  <si>
    <t xml:space="preserve">Молоко витаминизированное </t>
  </si>
  <si>
    <t>Винегрет овощной</t>
  </si>
  <si>
    <t>Шницель рыбный натуральный (треска)</t>
  </si>
  <si>
    <t>Соус молочный</t>
  </si>
  <si>
    <t>Пюре картофельное</t>
  </si>
  <si>
    <t>Кисель из ягод  (вишня)</t>
  </si>
  <si>
    <t>ИТОГО ПИЩЕВАЯ И ЭНЕРГЕТИЧЕСКАЯ ЦЕННОСТЬ ДЕНЬ 3, НЕДЕЛЯ1 СЕЗОН ОСНОВНОЙ  (с 01.09 по 01.03),                                     возрастная категория 1,5-3 лет</t>
  </si>
  <si>
    <t>Пищевые вещества  (г)</t>
  </si>
  <si>
    <t>Примерное меню и пищевая ценность блюд (лист 4)</t>
  </si>
  <si>
    <t>Запеканка из творога</t>
  </si>
  <si>
    <t>Соус смородиновый</t>
  </si>
  <si>
    <t>Банан</t>
  </si>
  <si>
    <t xml:space="preserve">Нектар тыквенный с мякотью </t>
  </si>
  <si>
    <t>Салат из белокачанной капусты с морковью</t>
  </si>
  <si>
    <t>Суп рыбный (с пшеном)</t>
  </si>
  <si>
    <t>Бефстроганов из отварного мяса</t>
  </si>
  <si>
    <t>Каша гречневая рассыпчатая (гарнир)</t>
  </si>
  <si>
    <t>699 с.</t>
  </si>
  <si>
    <t>Напиток лимонный</t>
  </si>
  <si>
    <t>Печенье</t>
  </si>
  <si>
    <t>Биокефир</t>
  </si>
  <si>
    <t>Плов с птицей  (цыпляты)</t>
  </si>
  <si>
    <t>1195 к</t>
  </si>
  <si>
    <t>Чай зеленый с молоком с сахаром</t>
  </si>
  <si>
    <t>Зефир</t>
  </si>
  <si>
    <t>ИТОГО ПИЩЕВАЯ И ЭНЕРГЕТИЧЕСКАЯ ЦЕННОСТЬ ДЕНЬ 4, НЕДЕЛЯ1 СЕЗОН ОСНОВНОЙ  (с 01.09 по 01.03),                                    возрастная категория 1,5-3 лет</t>
  </si>
  <si>
    <t>Примерное меню и пищевая ценность блюд (лист 5)</t>
  </si>
  <si>
    <t>Каша жидкая на молоке (из хлопьев овсяных)</t>
  </si>
  <si>
    <t>Киви</t>
  </si>
  <si>
    <t>Салат из свеклы и горошка зеленого консервированного с растительным  маслом</t>
  </si>
  <si>
    <t>Рассольник ленинградский с птицей  (155/10)</t>
  </si>
  <si>
    <t>441 (с)</t>
  </si>
  <si>
    <t>Говядина, тушенная с черносливом</t>
  </si>
  <si>
    <t xml:space="preserve">Компот из сушеных фруктов (изюм) </t>
  </si>
  <si>
    <t>Пирожок печеный с яблоком</t>
  </si>
  <si>
    <t>Ряженка</t>
  </si>
  <si>
    <t>Филе минтая запеченное</t>
  </si>
  <si>
    <t>ИТОГО ПИЩЕВАЯ И ЭНЕРГЕТИЧЕСКАЯ ЦЕННОСТЬ ДЕНЬ 5, НЕДЕЛЯ1 СЕЗОН ОСНОВНОЙ  (с 01.09 по 01.03),                                     возрастная категория 1,5-3 лет</t>
  </si>
  <si>
    <t>Примерное меню и пищевая ценность блюд (лист 6)</t>
  </si>
  <si>
    <t>Каша вязкая молочная (из пшена и крупы гречневой) с яблоками</t>
  </si>
  <si>
    <t>Мандарин</t>
  </si>
  <si>
    <t>Салат из помидоров и огурцов свежих с раститительным маслом</t>
  </si>
  <si>
    <t>140 (с)</t>
  </si>
  <si>
    <t>Суп с  макаронными изделиями, с птицей (155/10)</t>
  </si>
  <si>
    <t>403 (к)</t>
  </si>
  <si>
    <t>Плов с мясом</t>
  </si>
  <si>
    <t>Компот из ягод  (черная смородина)</t>
  </si>
  <si>
    <t>776 (с)</t>
  </si>
  <si>
    <t>Булочка "Розовая"</t>
  </si>
  <si>
    <t>Йогурт фруктовый</t>
  </si>
  <si>
    <t>Говядина  тушеная с овощами и картофелем в соусе</t>
  </si>
  <si>
    <t>ИТОГО ПИЩЕВАЯ И ЭНЕРГЕТИЧЕСКАЯ ЦЕННОСТЬ ДЕНЬ 1, НЕДЕЛЯ 2 СЕЗОН ОСНОВНОЙ  (с 01.09 по 01.03),                                         возрастная категория 1,5-3 лет</t>
  </si>
  <si>
    <t>Примерное меню и пищевая ценность блюд (лист 7)</t>
  </si>
  <si>
    <t xml:space="preserve">Омлет натуральный  </t>
  </si>
  <si>
    <t>Груша</t>
  </si>
  <si>
    <t xml:space="preserve">Салат из свеклы с черносливом </t>
  </si>
  <si>
    <t>113 (к)</t>
  </si>
  <si>
    <t xml:space="preserve">Борщ сибирский </t>
  </si>
  <si>
    <t>Тефтели рыбные с соусом (50/15)</t>
  </si>
  <si>
    <t>786 (с)</t>
  </si>
  <si>
    <t>Булочка "Творожная"</t>
  </si>
  <si>
    <t xml:space="preserve">Кефир с лактулозой </t>
  </si>
  <si>
    <t>Запеканка картофельная с мясом отварным</t>
  </si>
  <si>
    <t>Дополнительный гарнир: томаты консервированные в собственном соку</t>
  </si>
  <si>
    <t>Мармелад</t>
  </si>
  <si>
    <t>ИТОГО ПИЩЕВАЯ И ЭНЕРГЕТИЧЕСКАЯ ЦЕННОСТЬ ДЕНЬ 2, НЕДЕЛЯ 2 СЕЗОН ОСНОВНОЙ  (с 01.09 по 01.03),                                      возрастная категория 1,5-3 лет</t>
  </si>
  <si>
    <t>Примерное меню и пищевая ценность блюд (лист 8)</t>
  </si>
  <si>
    <t>Пудинг из творога с изюмом запеченный</t>
  </si>
  <si>
    <t>Варенье</t>
  </si>
  <si>
    <t>157 (86)</t>
  </si>
  <si>
    <t>Суп рыбный по - шведски (консервы сайра)</t>
  </si>
  <si>
    <t xml:space="preserve">Биточки рубленые из птицы (цыплята) </t>
  </si>
  <si>
    <t>Соус сметанный</t>
  </si>
  <si>
    <t>777 (с)</t>
  </si>
  <si>
    <t>Булочка "Алтайская"</t>
  </si>
  <si>
    <t>Дополнительный гарнир: огурец консервированный</t>
  </si>
  <si>
    <t>ИТОГО ПИЩЕВАЯ И ЭНЕРГЕТИЧЕСКАЯ ЦЕННОСТЬ ДЕНЬ 3, НЕДЕЛЯ 2 СЕЗОН ОСНОВНОЙ  (с 01.09 по 01.03),                                           возрастная категория 1,5-3 лет</t>
  </si>
  <si>
    <t>Примерное меню и пищевая ценность блюд (лист 9)</t>
  </si>
  <si>
    <t>Каша манная  молочная жидкая</t>
  </si>
  <si>
    <t>133 (с)</t>
  </si>
  <si>
    <t>Суп картофельный с птицей (155/10)</t>
  </si>
  <si>
    <t>Филе трески, запеченное в омлете</t>
  </si>
  <si>
    <t>Капуста тушеная</t>
  </si>
  <si>
    <t xml:space="preserve">Компот из плодов сухих (смесь косточковых плодов) </t>
  </si>
  <si>
    <t>Вафли</t>
  </si>
  <si>
    <t>Варенец с лактулозой</t>
  </si>
  <si>
    <t>Суфле из отварного мяса с рисом с маслом (60/5)</t>
  </si>
  <si>
    <t>Пюре картофельно-морковное</t>
  </si>
  <si>
    <t>ИТОГО ПИЩЕВАЯ И ЭНЕРГЕТИЧЕСКАЯ ЦЕННОСТЬ ДЕНЬ 4, НЕДЕЛЯ 2 СЕЗОН ОСНОВНОЙ  (с 01.09 по 01.03),                                        возрастная категория 1,5-3 лет</t>
  </si>
  <si>
    <t>Примерное меню и пищевая ценность блюд (лист 10)</t>
  </si>
  <si>
    <t>259 (к)</t>
  </si>
  <si>
    <t>Каша пуховая (гречневая на молоке с яйцами)</t>
  </si>
  <si>
    <t>564 (з)</t>
  </si>
  <si>
    <t>Салат из свежих огурцов, горошка консервированного с растительным маслом</t>
  </si>
  <si>
    <t>Суп гороховый вегетарианский</t>
  </si>
  <si>
    <t xml:space="preserve">Компот из   ягод (жимолость) </t>
  </si>
  <si>
    <t>Ацидофилин</t>
  </si>
  <si>
    <t>Салат из яблок с черносливом</t>
  </si>
  <si>
    <t>233./351.</t>
  </si>
  <si>
    <t>Сырники с морковью с соусом (50/15)</t>
  </si>
  <si>
    <t>ИТОГО ПИЩЕВАЯ И ЭНЕРГЕТИЧЕСКАЯ ЦЕННОСТЬ ДЕНЬ 5, НЕДЕЛЯ 2 СЕЗОН ОСНОВНОЙ  (с 01.09 по 01.03),                                        возрастная категория 1,5-3 лет</t>
  </si>
  <si>
    <t>Примерное меню и пищевая ценность блюд (лист 11)</t>
  </si>
  <si>
    <t>Дополнительный гарнир: икра кабачковая</t>
  </si>
  <si>
    <t>139 (с)</t>
  </si>
  <si>
    <t>Суп картофельный с фасолью, с мясом (150/10)</t>
  </si>
  <si>
    <t>Шницель рыбный натуральный  (лосось)</t>
  </si>
  <si>
    <t>284 с</t>
  </si>
  <si>
    <t xml:space="preserve">Кабачки и капуста цветная, запеченные под соусом </t>
  </si>
  <si>
    <t>Компот из плодов свежих (яблоки)</t>
  </si>
  <si>
    <t xml:space="preserve">Пирожок  печеный с рисом и яйцом </t>
  </si>
  <si>
    <t xml:space="preserve">Биточки рубленые из птицы  (цыплята) </t>
  </si>
  <si>
    <t>ИТОГО ПИЩЕВАЯ И ЭНЕРГЕТИЧЕСКАЯ ЦЕННОСТЬ ДЕНЬ 1, НЕДЕЛЯ 3 СЕЗОН ОСНОВНОЙ  (с 01.09 по 01.03),                                        возрастная категория 1,5-3 лет</t>
  </si>
  <si>
    <t>Примерное меню и пищевая ценность блюд (лист 12)</t>
  </si>
  <si>
    <t>Нектар фруктовый</t>
  </si>
  <si>
    <t>Салат из свеклы и яблок с маслом растительным</t>
  </si>
  <si>
    <t xml:space="preserve">Компот из плодов свежих (груши) </t>
  </si>
  <si>
    <t>342./273.</t>
  </si>
  <si>
    <t>Рагу из овощей с мясом отварным (100/60)</t>
  </si>
  <si>
    <t>Дополнительный гарнир: огурец свежий</t>
  </si>
  <si>
    <t>ИТОГО ПИЩЕВАЯ И ЭНЕРГЕТИЧЕСКАЯ ЦЕННОСТЬ ДЕНЬ 2, НЕДЕЛЯ 3 СЕЗОН ОСНОВНОЙ  (с 01.09 по 01.03), возрастная категория 1,5-3 лет</t>
  </si>
  <si>
    <t>Примерное меню и пищевая ценность блюд (лист 13)</t>
  </si>
  <si>
    <t>Каша жидкая на молоке (пшенная)</t>
  </si>
  <si>
    <t>22 (с)</t>
  </si>
  <si>
    <t>Салат зеленый с помидорами и сладким перцем с растительным  маслом</t>
  </si>
  <si>
    <t>Щи по-уральски с мясом (155/10)</t>
  </si>
  <si>
    <t xml:space="preserve">Биточки мясные рубленные </t>
  </si>
  <si>
    <t xml:space="preserve">Соус сметанный </t>
  </si>
  <si>
    <t>Кисель  из ягод (черная смородина)</t>
  </si>
  <si>
    <t xml:space="preserve">Икра из баклажанов </t>
  </si>
  <si>
    <t xml:space="preserve">Филе минтая, запеченное в молочном соусе </t>
  </si>
  <si>
    <t>Рис отварной</t>
  </si>
  <si>
    <t>ИТОГО ПИЩЕВАЯ И ЭНЕРГЕТИЧЕСКАЯ ЦЕННОСТЬ ДЕНЬ 3, НЕДЕЛЯ 3 СЕЗОН ОСНОВНОЙ  (с 01.09 по 01.03),                                   возрастная категория 1,5-3 лет</t>
  </si>
  <si>
    <t>Примерное меню и пищевая ценность блюд (лист 14)</t>
  </si>
  <si>
    <t>Лапшевник с творогом запеченный</t>
  </si>
  <si>
    <t>562 (з)</t>
  </si>
  <si>
    <t>Салат из помидоров свежих с перцем сладким с растительным маслом</t>
  </si>
  <si>
    <t>Компот из сушеных фруктов  (курага)</t>
  </si>
  <si>
    <t>769 (с)</t>
  </si>
  <si>
    <t xml:space="preserve">Булочка "Домашняя" </t>
  </si>
  <si>
    <t>ИТОГО ПИЩЕВАЯ И ЭНЕРГЕТИЧЕСКАЯ ЦЕННОСТЬ ДЕНЬ 4, НЕДЕЛЯ 3 СЕЗОН ОСНОВНОЙ  (с 01.09 по 01.03),                                          возрастная категория 1,5-3 лет</t>
  </si>
  <si>
    <t>Примерное меню и пищевая ценность блюд (лист 15)</t>
  </si>
  <si>
    <t>119 (к)</t>
  </si>
  <si>
    <t>Щи из  свежей капусты с мясом (155/10)</t>
  </si>
  <si>
    <t>Котлета рыбная (треска)</t>
  </si>
  <si>
    <t>Пряник заварной</t>
  </si>
  <si>
    <t xml:space="preserve">Рулет мясной </t>
  </si>
  <si>
    <t>Макаронные изделия  отварные</t>
  </si>
  <si>
    <t xml:space="preserve">Компот из плодов  (вишня) </t>
  </si>
  <si>
    <t>ИТОГО ПИЩЕВАЯ И ЭНЕРГЕТИЧЕСКАЯ ЦЕННОСТЬ ДЕНЬ 5, НЕДЕЛЯ 3 СЕЗОН ОСНОВНОЙ  (с 01.09 по 01.03),                                          возрастная категория 1,5-3 лет</t>
  </si>
  <si>
    <t>Примерное меню и пищевая ценность блюд (лист 16)</t>
  </si>
  <si>
    <t>Каша жидкая на молоке (рисовая)</t>
  </si>
  <si>
    <t>135 (к)</t>
  </si>
  <si>
    <t>Суп картофельный с мясными фрикадельками  (150/20)</t>
  </si>
  <si>
    <t>Компот из сушеных фруктов (изюм)</t>
  </si>
  <si>
    <t>Пирожок печеный  с картофелем и луком</t>
  </si>
  <si>
    <t>298/354.</t>
  </si>
  <si>
    <t>Голубцы ленивые с соусом (110/15)</t>
  </si>
  <si>
    <t>ИТОГО ПИЩЕВАЯ И ЭНЕРГЕТИЧЕСКАЯ ЦЕННОСТЬ ДЕНЬ 1, НЕДЕЛЯ 4 СЕЗОН ОСНОВНОЙ  (с 01.09 по 01.03),                                      возрастная категория 1,5-3 лет</t>
  </si>
  <si>
    <t>Примерное меню и пищевая ценность блюд (лист 17)</t>
  </si>
  <si>
    <t>Макаронные изделия отварные с маслом и тертым сыром (125/5/20)</t>
  </si>
  <si>
    <t>Салат из помидоров с луком с растительным маслом</t>
  </si>
  <si>
    <t>Зраза куриная с омлетом и овощами</t>
  </si>
  <si>
    <t>Картофель, запеченный в сметанном соусе</t>
  </si>
  <si>
    <t xml:space="preserve">Кисель из ягод  (брусника) </t>
  </si>
  <si>
    <t>ИТОГО ПИЩЕВАЯ И ЭНЕРГЕТИЧЕСКАЯ ЦЕННОСТЬ ДЕНЬ 2, НЕДЕЛЯ 4 СЕЗОН ОСНОВНОЙ  (с 01.09 по 01.03),                                    возрастная категория 1,5-3 лет</t>
  </si>
  <si>
    <t>Примерное меню и пищевая ценность блюд (лист 18)</t>
  </si>
  <si>
    <t>783 (з)</t>
  </si>
  <si>
    <t>Соус абрикосовый</t>
  </si>
  <si>
    <t>Котлета мясная, запеченная с соусом молочным</t>
  </si>
  <si>
    <t>Овощи отварные с маслом сливочным</t>
  </si>
  <si>
    <t>773 (с)</t>
  </si>
  <si>
    <t>Булочка "Веснушка"</t>
  </si>
  <si>
    <t>595 (с)</t>
  </si>
  <si>
    <t>Соус молочный с луком</t>
  </si>
  <si>
    <t>ИТОГО ПИЩЕВАЯ И ЭНЕРГЕТИЧЕСКАЯ ЦЕННОСТЬ ДЕНЬ 3, НЕДЕЛЯ 4 СЕЗОН ОСНОВНОЙ  (с 01.09 по 01.03),                                           возрастная категория 1,5-3 лет</t>
  </si>
  <si>
    <t>Примерное меню и пищевая ценность блюд (лист 19)</t>
  </si>
  <si>
    <t>782 (с)</t>
  </si>
  <si>
    <t>Булочка "Янтарная"</t>
  </si>
  <si>
    <t>Пудинг из говядины</t>
  </si>
  <si>
    <t>Пюре морковное</t>
  </si>
  <si>
    <t>ИТОГО ПИЩЕВАЯ И ЭНЕРГЕТИЧЕСКАЯ ЦЕННОСТЬ ДЕНЬ 4, НЕДЕЛЯ 4 СЕЗОН ОСНОВНОЙ  (с 01.09 по 01.03),                                        возрастная категория 1,5-3 лет</t>
  </si>
  <si>
    <t>Примерное меню и пищевая ценность блюд (лист 20)</t>
  </si>
  <si>
    <t>Сок яблочно-морковный</t>
  </si>
  <si>
    <t>148 (с)</t>
  </si>
  <si>
    <t xml:space="preserve">Суп-лапша домашняя </t>
  </si>
  <si>
    <t>Суфле куринное</t>
  </si>
  <si>
    <t xml:space="preserve">Компот из ягод (клюква) </t>
  </si>
  <si>
    <t>Кефир</t>
  </si>
  <si>
    <t>Гуляш из говядины</t>
  </si>
  <si>
    <t>Картофель в молоке</t>
  </si>
  <si>
    <t>ИТОГО ПИЩЕВАЯ И ЭНЕРГЕТИЧЕСКАЯ ЦЕННОСТЬ ДЕНЬ 5, НЕДЕЛЯ 4 СЕЗОН ОСНОВНОЙ  (с 01.09 по 01.03),                                      возрастная категория 1,5-3 лет</t>
  </si>
  <si>
    <t>СРЕДНЕЕ ЗНАЧЕНИЕ ПОКАЗАТЕЛЕЙ  ПИЩЕВОЙ И ЭНЕРГЕТИЧЕСКОЙ  ЦЕННОСТИ ЗА 20 ДНЕЙ                                СЕЗОН  ОСНОВНОЙ  (с 01.09 по 01.03),                                   возрастная категория 1,5-3 лет</t>
  </si>
  <si>
    <t xml:space="preserve">                              Примерное меню и пищевая ценность блюд (лист 1)</t>
  </si>
  <si>
    <t>3-7  лет</t>
  </si>
  <si>
    <t>Кофейный напиток с молоком</t>
  </si>
  <si>
    <t>Булочка ванильная</t>
  </si>
  <si>
    <t xml:space="preserve">Молоко обогащенное   йодказеином "Умница" </t>
  </si>
  <si>
    <t>180/10/7</t>
  </si>
  <si>
    <t>ИТОГО ПИЩЕВАЯ И ЭНЕРГЕТИЧЕСКАЯ ЦЕННОСТЬ ДЕНЬ 1, НЕДЕЛЯ1 СЕЗОН ОСНОВНОЙ  (с 01.09 по 01.03),                                    возрастная категория 3 -7 лет</t>
  </si>
  <si>
    <t xml:space="preserve">                              Примерное меню и пищевая ценность блюд (лист 2)</t>
  </si>
  <si>
    <t>3 -7  лет</t>
  </si>
  <si>
    <t>Суп гороховый с птицей (185/15)</t>
  </si>
  <si>
    <t>Компот из  ягод (жимолость)</t>
  </si>
  <si>
    <t>180/10</t>
  </si>
  <si>
    <t>ИТОГО ПИЩЕВАЯ И ЭНЕРГЕТИЧЕСКАЯ ЦЕННОСТЬ ДЕНЬ 2, НЕДЕЛЯ1 СЕЗОН ОСНОВНОЙ  (с 01.09 по 01.03),                                   возрастная категория 3-7  лет</t>
  </si>
  <si>
    <t xml:space="preserve">                              Примерное меню и пищевая ценность блюд (лист 3)</t>
  </si>
  <si>
    <t>Омлет натуральный с сыром запеченный</t>
  </si>
  <si>
    <t>ИТОГО ПИЩЕВАЯ И ЭНЕРГЕТИЧЕСКАЯ ЦЕННОСТЬ ДЕНЬ 3, НЕДЕЛЯ1 СЕЗОН ОСНОВНОЙ  (с 01.09 по 01.03), возрастная категория 3-7 лет</t>
  </si>
  <si>
    <t xml:space="preserve">                              Примерное меню и пищевая ценность блюд (лист 4)</t>
  </si>
  <si>
    <t>3-7 лет</t>
  </si>
  <si>
    <t>Кофейный напиток с  молоком</t>
  </si>
  <si>
    <t>ИТОГО ПИЩЕВАЯ И ЭНЕРГЕТИЧЕСКАЯ ЦЕННОСТЬ ДЕНЬ 4, НЕДЕЛЯ1 СЕЗОН ОСНОВНОЙ  (с 01.09 по 01.03),                                         возрастная категория 3-7 лет</t>
  </si>
  <si>
    <t xml:space="preserve">                              Примерное меню и пищевая ценность блюд (лист 5)</t>
  </si>
  <si>
    <t>Каша  жидкая на молоке (из хлопьев овсяных)</t>
  </si>
  <si>
    <t>Рассольник ленинградский с птицей  (185/15)</t>
  </si>
  <si>
    <t>Пирожок  печеный с яблоком</t>
  </si>
  <si>
    <t xml:space="preserve">Филе минтая  запеченное </t>
  </si>
  <si>
    <t>ИТОГО ПИЩЕВАЯ И ЭНЕРГЕТИЧЕСКАЯ ЦЕННОСТЬ ДЕНЬ 5, НЕДЕЛЯ1 СЕЗОН ОСНОВНОЙ  (с 01.09 по 01.03),                                    возрастная категория 3-7  лет</t>
  </si>
  <si>
    <t xml:space="preserve">                              Примерное меню и пищевая ценность блюд (лист 6)</t>
  </si>
  <si>
    <t>Салат из помидоров и огурцов свежих с растительным  маслом</t>
  </si>
  <si>
    <t>Суп с  макаронными изделиями, с птицей (185/15)</t>
  </si>
  <si>
    <t>61 (к)</t>
  </si>
  <si>
    <t>Винегрет  с сельдью</t>
  </si>
  <si>
    <t>ИТОГО ПИЩЕВАЯ И ЭНЕРГЕТИЧЕСКАЯ ЦЕННОСТЬ ДЕНЬ 1, НЕДЕЛЯ 2 СЕЗОН ОСНОВНОЙ  (с 01.09 по 01.03),                                     возрастная категория 3-7 лет</t>
  </si>
  <si>
    <t xml:space="preserve">                              Примерное меню и пищевая ценность блюд (лист 7)</t>
  </si>
  <si>
    <t>Тефтели рыбные с соусом (60/20)</t>
  </si>
  <si>
    <t xml:space="preserve">Булочка "Творожная" </t>
  </si>
  <si>
    <t>ИТОГО ПИЩЕВАЯ И ЭНЕРГЕТИЧЕСКАЯ ЦЕННОСТЬ ДЕНЬ 2, НЕДЕЛЯ 2 СЕЗОН ОСНОВНОЙ  (с 01.09 по 01.03),                                          возрастная категория 3-7  лет</t>
  </si>
  <si>
    <t xml:space="preserve">                              Примерное меню и пищевая ценность блюд (лист 8)</t>
  </si>
  <si>
    <t xml:space="preserve">Варенье </t>
  </si>
  <si>
    <t>Суп рыбный по -  шведски   (консервы сайра)</t>
  </si>
  <si>
    <t xml:space="preserve">Булочка "Алтайская" </t>
  </si>
  <si>
    <t>ИТОГО ПИЩЕВАЯ И ЭНЕРГЕТИЧЕСКАЯ ЦЕННОСТЬ ДЕНЬ 3, НЕДЕЛЯ 2 СЕЗОН ОСНОВНОЙ  (с 01.09 по 01.03),                                    возрастная категория 3-7 лет</t>
  </si>
  <si>
    <t xml:space="preserve">                              Примерное меню и пищевая ценность блюд (лист 9)</t>
  </si>
  <si>
    <t>Суп картофельный с птицей (185/15)</t>
  </si>
  <si>
    <t>Компот из плодов сухих (смесь косточковых плодов)</t>
  </si>
  <si>
    <t>Суфле из отварного мяса с рисом с маслом (80/5)</t>
  </si>
  <si>
    <t>Пюре катрофельно-морковное</t>
  </si>
  <si>
    <t>ИТОГО ПИЩЕВАЯ И ЭНЕРГЕТИЧЕСКАЯ ЦЕННОСТЬ ДЕНЬ 4, НЕДЕЛЯ 2 СЕЗОН ОСНОВНОЙ  (с 01.09 по 01.03),                                         возрастная категория 3-7  лет</t>
  </si>
  <si>
    <t xml:space="preserve">                              Примерное меню и пищевая ценность блюд (лист 10)</t>
  </si>
  <si>
    <t>Сырники с морковью с соусом (80/20)</t>
  </si>
  <si>
    <t>ИТОГО ПИЩЕВАЯ И ЭНЕРГЕТИЧЕСКАЯ ЦЕННОСТЬ ДЕНЬ 5, НЕДЕЛЯ 2 СЕЗОН ОСНОВНОЙ  (с 01.09 по 01.03),                                         возрастная категория 3-7  лет</t>
  </si>
  <si>
    <t xml:space="preserve">                              Примерное меню и пищевая ценность блюд (лист 11)</t>
  </si>
  <si>
    <t>Суп картофельный с фасолью, с мясом (185/15)</t>
  </si>
  <si>
    <t xml:space="preserve">Пирожок печеный   с рисом и яйцом </t>
  </si>
  <si>
    <t>Соус сметанный с томатом</t>
  </si>
  <si>
    <t>ИТОГО ПИЩЕВАЯ И ЭНЕРГЕТИЧЕСКАЯ ЦЕННОСТЬ ДЕНЬ 1, НЕДЕЛЯ 3 СЕЗОН ОСНОВНОЙ  (с 01.09 по 01.03),                                        возрастная категория 3-7 лет</t>
  </si>
  <si>
    <t xml:space="preserve">                              Примерное меню и пищевая ценность блюд (лист 12)</t>
  </si>
  <si>
    <t>Компот из плодов свежих (груши)</t>
  </si>
  <si>
    <t>Рагу из овощей с мясом отварным (120/80)</t>
  </si>
  <si>
    <t>ИТОГО ПИЩЕВАЯ И ЭНЕРГЕТИЧЕСКАЯ ЦЕННОСТЬ ДЕНЬ 2, НЕДЕЛЯ 3 СЕЗОН ОСНОВНОЙ  (с 01.09 по 01.03),                                     возрастная категория 3-7 лет</t>
  </si>
  <si>
    <t xml:space="preserve">                              Примерное меню и пищевая ценность блюд (лист 13)</t>
  </si>
  <si>
    <t>Щи по-уральски с мясом (185/15)</t>
  </si>
  <si>
    <t>Биточки мясные рубленные</t>
  </si>
  <si>
    <t>Кисель из ягод  (черная смородина)</t>
  </si>
  <si>
    <t>ИТОГО ПИЩЕВАЯ И ЭНЕРГЕТИЧЕСКАЯ ЦЕННОСТЬ ДЕНЬ 3, НЕДЕЛЯ 3 СЕЗОН ОСНОВНОЙ  (с 01.09 по 01.03),                                        возрастная категория 3-7 лет</t>
  </si>
  <si>
    <t xml:space="preserve">                              Примерное меню и пищевая ценность блюд (лист 14)</t>
  </si>
  <si>
    <t xml:space="preserve">Филе птицы,  тушенное в соусе с овощами и картофелем </t>
  </si>
  <si>
    <t>ИТОГО ПИЩЕВАЯ И ЭНЕРГЕТИЧЕСКАЯ ЦЕННОСТЬ ДЕНЬ 4, НЕДЕЛЯ 3 СЕЗОН ОСНОВНОЙ  (с 01.09 по 01.03),                                        возрастная категория 3-7 лет</t>
  </si>
  <si>
    <t xml:space="preserve">                              Примерное меню и пищевая ценность блюд (лист 15)</t>
  </si>
  <si>
    <t>Щи из  свежей капусты с мясом (185/15)</t>
  </si>
  <si>
    <t>204/317</t>
  </si>
  <si>
    <t>Макаронные изделия отварные</t>
  </si>
  <si>
    <t>ИТОГО ПИЩЕВАЯ И ЭНЕРГЕТИЧЕСКАЯ ЦЕННОСТЬ ДЕНЬ 5, НЕДЕЛЯ 3 СЕЗОН ОСНОВНОЙ  (с 01.09 по 01.03), возрастная категория 3-7 лет</t>
  </si>
  <si>
    <t xml:space="preserve">                              Примерное меню и пищевая ценность блюд (лист 16)</t>
  </si>
  <si>
    <t>Суп картофельный с мясными фрикадельками  (170/30)</t>
  </si>
  <si>
    <t xml:space="preserve">Бефстроганов из отварного мяса </t>
  </si>
  <si>
    <t>Пирожок  печеный с картофелем и луком</t>
  </si>
  <si>
    <t>Голубцы ленивые с соусом (115/25)</t>
  </si>
  <si>
    <t>ИТОГО ПИЩЕВАЯ И ЭНЕРГЕТИЧЕСКАЯ ЦЕННОСТЬ ДЕНЬ 1, НЕДЕЛЯ 4 СЕЗОН ОСНОВНОЙ  (с 01.09 по 01.03),                                         возрастная категория 3-7  лет</t>
  </si>
  <si>
    <t xml:space="preserve">                              Примерное меню и пищевая ценность блюд (лист 17)</t>
  </si>
  <si>
    <t>Макаронные изделия отварные с маслом и тертым сыром (140/5/25)</t>
  </si>
  <si>
    <t xml:space="preserve">Кисель из ягод (брусника) </t>
  </si>
  <si>
    <t>ИТОГО ПИЩЕВАЯ И ЭНЕРГЕТИЧЕСКАЯ ЦЕННОСТЬ ДЕНЬ 2, НЕДЕЛЯ 4 СЕЗОН ОСНОВНОЙ  (с 01.09 по 01.03),                                          возрастная категория 3-7 лет</t>
  </si>
  <si>
    <t xml:space="preserve">                              Примерное меню и пищевая ценность блюд (лист  18)</t>
  </si>
  <si>
    <t>ИТОГО ПИЩЕВАЯ И ЭНЕРГЕТИЧЕСКАЯ ЦЕННОСТЬ ДЕНЬ 3, НЕДЕЛЯ 4 СЕЗОН ОСНОВНОЙ  (с 01.09 по 01.03), возрастная категория 3-7 лет</t>
  </si>
  <si>
    <t xml:space="preserve">                              Примерное меню и пищевая ценность блюд (лист 19)</t>
  </si>
  <si>
    <t xml:space="preserve">Салат из кукурузы </t>
  </si>
  <si>
    <t>ИТОГО ПИЩЕВАЯ И ЭНЕРГЕТИЧЕСКАЯ ЦЕННОСТЬ ДЕНЬ 4, НЕДЕЛЯ 4 СЕЗОН ОСНОВНОЙ  (с 01.09 по 01.03),                                      возрастная категория 3-7 лет</t>
  </si>
  <si>
    <t xml:space="preserve">                              Примерное меню и пищевая ценность блюд (лист 20)</t>
  </si>
  <si>
    <t>Компот из ягод  (клюква)</t>
  </si>
  <si>
    <t>747 (с)</t>
  </si>
  <si>
    <t>Сосиска,  запеченная в тесте</t>
  </si>
  <si>
    <t xml:space="preserve">Кефир </t>
  </si>
  <si>
    <t>ИТОГО ПИЩЕВАЯ И ЭНЕРГЕТИЧЕСКАЯ ЦЕННОСТЬ ДЕНЬ 5, НЕДЕЛЯ 4 СЕЗОН ОСНОВНОЙ  (с 01.09 по 01.03),                                                                                возрастная категория 3-7  лет</t>
  </si>
  <si>
    <t>СРЕДНЕЕ ЗНАЧЕНИЕ ПОКАЗАТЕЛЕЙ  ПИЩЕВОЙ И ЭНЕРГЕТИЧЕСКОЙ  ЦЕННОСТИ ЗА 20 ДНЕЙ   СЕЗОН  ОСНОВНОЙ            (с 01.09 по 01.03),                                                                                                             возрастная категория 3- 7 лет</t>
  </si>
  <si>
    <t xml:space="preserve">Витаминизация третьего блюда вит. С </t>
  </si>
  <si>
    <r>
      <t xml:space="preserve">50 </t>
    </r>
    <r>
      <rPr>
        <sz val="8"/>
        <rFont val="Times New Roman"/>
        <family val="1"/>
        <charset val="204"/>
      </rPr>
      <t>мг</t>
    </r>
  </si>
  <si>
    <t xml:space="preserve">витаминизация </t>
  </si>
  <si>
    <t>Масса порции 3-7 лет</t>
  </si>
  <si>
    <t>витаминизация</t>
  </si>
  <si>
    <t>витаминиз.</t>
  </si>
  <si>
    <t>Масса порции 1,5-3 лет</t>
  </si>
  <si>
    <t>третьего блюда, витамином С</t>
  </si>
  <si>
    <t>третьего блюда витамином С</t>
  </si>
  <si>
    <t>50 мг.</t>
  </si>
  <si>
    <t xml:space="preserve">Масса порции 3-7 лет </t>
  </si>
  <si>
    <t>третьегго блюда витамином С</t>
  </si>
  <si>
    <t>50мг</t>
  </si>
  <si>
    <t>Масса порции3-7 лет</t>
  </si>
  <si>
    <t xml:space="preserve"> </t>
  </si>
  <si>
    <t>0,50 мг</t>
  </si>
  <si>
    <t xml:space="preserve">батон </t>
  </si>
  <si>
    <t>Салат из морской капусты с брусникой  и растительным маслом</t>
  </si>
  <si>
    <t>котлета рыбная,картофель отварной с овощами</t>
  </si>
  <si>
    <t>котлета рыбная, картофель отварной с овощами</t>
  </si>
  <si>
    <t>запеканка</t>
  </si>
  <si>
    <t>Яблоко, нектарин</t>
  </si>
  <si>
    <t>сок фруктовый</t>
  </si>
  <si>
    <t xml:space="preserve">3 сннтября </t>
  </si>
  <si>
    <t xml:space="preserve">банан </t>
  </si>
  <si>
    <t>чай с лимоном</t>
  </si>
  <si>
    <t>апельсин</t>
  </si>
  <si>
    <t>сок овощной</t>
  </si>
  <si>
    <t>киви</t>
  </si>
  <si>
    <t>Салат изсвежих овощей с раститительным маслом</t>
  </si>
  <si>
    <t>Винегрет овощной, сад- с сельдью</t>
  </si>
  <si>
    <t>Винегрет овощной, сад с сельдью</t>
  </si>
  <si>
    <t>ИТОГО ПИЩЕВАЯ И ЭНЕРГЕТИЧЕСКАЯ ЦЕННОСТЬ ДЕНЬ 6,  СЕЗОН ОСНОВНОЙ  (с 01.09 по 01.03),                                     возрастная категория 3-7 лет</t>
  </si>
  <si>
    <t xml:space="preserve">Салат из свеклы </t>
  </si>
  <si>
    <t>Салат из свеклы</t>
  </si>
  <si>
    <t>Салат из свежих овощей с растительным маслом</t>
  </si>
  <si>
    <t>котлета рыбная, пюре картофельное</t>
  </si>
  <si>
    <t xml:space="preserve">фрукты </t>
  </si>
  <si>
    <t xml:space="preserve">сок фруктовый </t>
  </si>
  <si>
    <t>завтрак 2</t>
  </si>
  <si>
    <t>обед</t>
  </si>
  <si>
    <t>завтрак</t>
  </si>
  <si>
    <t>Сок фруктовый</t>
  </si>
  <si>
    <t>Картофельное пюре</t>
  </si>
  <si>
    <t>1-3  лет</t>
  </si>
  <si>
    <t>199/М/ССЖ</t>
  </si>
  <si>
    <t>Миниральные вещества</t>
  </si>
  <si>
    <t>(мг)</t>
  </si>
  <si>
    <t>6/М</t>
  </si>
  <si>
    <t>Масло сливочное</t>
  </si>
  <si>
    <t>7/М</t>
  </si>
  <si>
    <t>Сыр полутвердый</t>
  </si>
  <si>
    <t>411/М/ССЖ</t>
  </si>
  <si>
    <t>Чай с сахаром</t>
  </si>
  <si>
    <t>Хлеб пшеничный</t>
  </si>
  <si>
    <t>Каша жидкая молочная из риса и пшена с курагой</t>
  </si>
  <si>
    <t>Салат из картофеля с зеленым горошком</t>
  </si>
  <si>
    <t>26/М/ССЖ</t>
  </si>
  <si>
    <t>386/М</t>
  </si>
  <si>
    <t>Завтрак2  10-00</t>
  </si>
  <si>
    <t>294/М/ССЖ</t>
  </si>
  <si>
    <t>63/М/ССЖ</t>
  </si>
  <si>
    <t>335/М/ССЖ</t>
  </si>
  <si>
    <t>Борщ из капусты с картофелем со сметаной с говядиной ,160/10/10</t>
  </si>
  <si>
    <t>Бестроганов из отварной говядины</t>
  </si>
  <si>
    <t>Ватрушка с творогом</t>
  </si>
  <si>
    <t>Йогурт питьевой</t>
  </si>
  <si>
    <t>71/И</t>
  </si>
  <si>
    <t>Подгарнировка из свежих помидоров</t>
  </si>
  <si>
    <t>271/М/ССЖ</t>
  </si>
  <si>
    <t>Котлеты рыбные (горбуша) с маслом сливочным,70/3</t>
  </si>
  <si>
    <t>339/М/ССЖ</t>
  </si>
  <si>
    <t>413/М/ССЖ</t>
  </si>
  <si>
    <t>Чай с молоком (3,2%),</t>
  </si>
  <si>
    <t>229/М/ССЖ</t>
  </si>
  <si>
    <t>412/М/ССЖ</t>
  </si>
  <si>
    <t>Молоко кипяченое (3,2%)</t>
  </si>
  <si>
    <t>осенне-зимне-весенний</t>
  </si>
  <si>
    <t>ИТОГО ПИЩЕВАЯ И ЭНЕРГЕТИЧЕСКАЯ ЦЕННОСТЬ ДЕНЬ 1, НЕДЕЛЯ 1     осенне-зимне- весенний                                                  возрастная категория 1,5-3 лет</t>
  </si>
  <si>
    <t>ИТОГО ПИЩЕВАЯ И ЭНЕРГЕТИЧЕСКАЯ ЦЕННОСТЬ ДЕНЬ 1, НЕДЕЛЯ 1     осенне-зимне- весенний                                                  возрастная категория 3-7 лет</t>
  </si>
  <si>
    <t>ИТОГО ПИЩЕВАЯ И ЭНЕРГЕТИЧЕСКАЯ ЦЕННОСТЬ ДЕНЬ 1, НЕДЕЛЯ 2     осенне-зимне- весенний                                                  возрастная категория 3-7 лет</t>
  </si>
  <si>
    <t>ИТОГО ПИЩЕВАЯ И ЭНЕРГЕТИЧЕСКАЯ ЦЕННОСТЬ ДЕНЬ 1, НЕДЕЛЯ 2     осенне-зимне- весенний                                                  возрастная категория 1,5-3 лет</t>
  </si>
  <si>
    <t>ИТОГО ПИЩЕВАЯ И ЭНЕРГЕТИЧЕСКАЯ ЦЕННОСТЬ ДЕНЬ 1, НЕДЕЛЯ 3     осенне-зимне- весенний                                                  возрастная категория 1,5-3 лет</t>
  </si>
  <si>
    <t>ИТОГО ПИЩЕВАЯ И ЭНЕРГЕТИЧЕСКАЯ ЦЕННОСТЬ ДЕНЬ 1, НЕДЕЛЯ 3    осенне-зимне- весенний                                                  возрастная категория 3-7 лет</t>
  </si>
  <si>
    <t>ИТОГО ПИЩЕВАЯ И ЭНЕРГЕТИЧЕСКАЯ ЦЕННОСТЬ ДЕНЬ 1, НЕДЕЛЯ 4     осенне-зимне- весенний                                                  возрастная категория 1,5-3 лет</t>
  </si>
  <si>
    <t>ИТОГО ПИЩЕВАЯ И ЭНЕРГЕТИЧЕСКАЯ ЦЕННОСТЬ ДЕНЬ 1, НЕДЕЛЯ 4    осенне-зимне- весенний                                                  возрастная категория 3-7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</si>
</sst>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3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sz val="10"/>
      <color theme="1"/>
      <name val="Times New Roman"/>
      <family val="1"/>
      <charset val="204"/>
    </font>
    <font>
      <sz val="8"/>
      <color rgb="FF333333"/>
      <name val="Arial"/>
      <family val="2"/>
      <charset val="204"/>
    </font>
    <font>
      <b/>
      <sz val="1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6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</cellStyleXfs>
  <cellXfs count="447">
    <xf numFmtId="0" fontId="0" fillId="0" borderId="0" xfId="0"/>
    <xf numFmtId="0" fontId="2" fillId="0" borderId="4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2" fontId="2" fillId="0" borderId="0" xfId="0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top"/>
    </xf>
    <xf numFmtId="1" fontId="2" fillId="0" borderId="7" xfId="0" applyNumberFormat="1" applyFont="1" applyFill="1" applyBorder="1" applyAlignment="1">
      <alignment horizontal="center" vertical="top"/>
    </xf>
    <xf numFmtId="164" fontId="2" fillId="0" borderId="7" xfId="0" applyNumberFormat="1" applyFont="1" applyFill="1" applyBorder="1" applyAlignment="1">
      <alignment horizontal="center" vertical="top"/>
    </xf>
    <xf numFmtId="2" fontId="2" fillId="0" borderId="7" xfId="0" applyNumberFormat="1" applyFont="1" applyFill="1" applyBorder="1" applyAlignment="1">
      <alignment horizontal="center" vertical="top"/>
    </xf>
    <xf numFmtId="164" fontId="2" fillId="0" borderId="8" xfId="0" applyNumberFormat="1" applyFont="1" applyFill="1" applyBorder="1" applyAlignment="1">
      <alignment horizontal="center" vertical="top"/>
    </xf>
    <xf numFmtId="0" fontId="2" fillId="0" borderId="7" xfId="0" applyNumberFormat="1" applyFont="1" applyFill="1" applyBorder="1" applyAlignment="1">
      <alignment horizontal="center" vertical="top"/>
    </xf>
    <xf numFmtId="1" fontId="2" fillId="0" borderId="6" xfId="0" applyNumberFormat="1" applyFont="1" applyFill="1" applyBorder="1" applyAlignment="1">
      <alignment horizontal="center" vertical="top"/>
    </xf>
    <xf numFmtId="2" fontId="2" fillId="0" borderId="8" xfId="0" applyNumberFormat="1" applyFont="1" applyFill="1" applyBorder="1" applyAlignment="1">
      <alignment horizontal="center" vertical="top"/>
    </xf>
    <xf numFmtId="0" fontId="2" fillId="0" borderId="8" xfId="0" applyNumberFormat="1" applyFont="1" applyFill="1" applyBorder="1" applyAlignment="1">
      <alignment horizontal="center" vertical="top"/>
    </xf>
    <xf numFmtId="2" fontId="2" fillId="0" borderId="6" xfId="0" applyNumberFormat="1" applyFont="1" applyFill="1" applyBorder="1" applyAlignment="1">
      <alignment horizontal="center" vertical="top"/>
    </xf>
    <xf numFmtId="1" fontId="2" fillId="0" borderId="8" xfId="0" applyNumberFormat="1" applyFont="1" applyFill="1" applyBorder="1" applyAlignment="1">
      <alignment horizontal="center" vertical="top"/>
    </xf>
    <xf numFmtId="1" fontId="2" fillId="0" borderId="6" xfId="0" applyNumberFormat="1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 vertical="top"/>
    </xf>
    <xf numFmtId="3" fontId="2" fillId="0" borderId="6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top"/>
    </xf>
    <xf numFmtId="2" fontId="2" fillId="0" borderId="8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top"/>
    </xf>
    <xf numFmtId="0" fontId="3" fillId="0" borderId="16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164" fontId="3" fillId="0" borderId="18" xfId="0" applyNumberFormat="1" applyFont="1" applyFill="1" applyBorder="1" applyAlignment="1">
      <alignment horizontal="center" vertical="center"/>
    </xf>
    <xf numFmtId="164" fontId="3" fillId="0" borderId="19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65" fontId="2" fillId="0" borderId="7" xfId="0" applyNumberFormat="1" applyFont="1" applyFill="1" applyBorder="1" applyAlignment="1">
      <alignment horizontal="center" vertical="top"/>
    </xf>
    <xf numFmtId="4" fontId="2" fillId="0" borderId="6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right" vertical="center"/>
    </xf>
    <xf numFmtId="2" fontId="2" fillId="0" borderId="0" xfId="0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3" fontId="2" fillId="0" borderId="17" xfId="0" applyNumberFormat="1" applyFont="1" applyFill="1" applyBorder="1" applyAlignment="1">
      <alignment horizontal="center" vertical="top"/>
    </xf>
    <xf numFmtId="1" fontId="2" fillId="0" borderId="18" xfId="0" applyNumberFormat="1" applyFont="1" applyFill="1" applyBorder="1" applyAlignment="1">
      <alignment horizontal="center" vertical="top"/>
    </xf>
    <xf numFmtId="2" fontId="2" fillId="0" borderId="18" xfId="0" applyNumberFormat="1" applyFont="1" applyFill="1" applyBorder="1" applyAlignment="1">
      <alignment horizontal="center" vertical="top"/>
    </xf>
    <xf numFmtId="2" fontId="2" fillId="0" borderId="19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indent="1"/>
    </xf>
    <xf numFmtId="165" fontId="2" fillId="0" borderId="8" xfId="0" applyNumberFormat="1" applyFont="1" applyFill="1" applyBorder="1" applyAlignment="1">
      <alignment horizontal="center" vertical="top"/>
    </xf>
    <xf numFmtId="1" fontId="2" fillId="0" borderId="20" xfId="0" applyNumberFormat="1" applyFont="1" applyFill="1" applyBorder="1" applyAlignment="1">
      <alignment horizontal="center" vertical="top"/>
    </xf>
    <xf numFmtId="1" fontId="2" fillId="0" borderId="21" xfId="0" applyNumberFormat="1" applyFont="1" applyFill="1" applyBorder="1" applyAlignment="1">
      <alignment horizontal="center" vertical="top"/>
    </xf>
    <xf numFmtId="164" fontId="2" fillId="0" borderId="21" xfId="0" applyNumberFormat="1" applyFont="1" applyFill="1" applyBorder="1" applyAlignment="1">
      <alignment horizontal="center" vertical="top"/>
    </xf>
    <xf numFmtId="2" fontId="2" fillId="0" borderId="21" xfId="0" applyNumberFormat="1" applyFont="1" applyFill="1" applyBorder="1" applyAlignment="1">
      <alignment horizontal="center" vertical="top"/>
    </xf>
    <xf numFmtId="164" fontId="2" fillId="0" borderId="22" xfId="0" applyNumberFormat="1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left" vertical="center"/>
    </xf>
    <xf numFmtId="1" fontId="2" fillId="0" borderId="8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164" fontId="1" fillId="0" borderId="18" xfId="0" applyNumberFormat="1" applyFont="1" applyFill="1" applyBorder="1" applyAlignment="1">
      <alignment horizontal="center" vertical="center"/>
    </xf>
    <xf numFmtId="1" fontId="1" fillId="0" borderId="19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" fillId="0" borderId="2" xfId="0" applyNumberFormat="1" applyFont="1" applyFill="1" applyBorder="1" applyAlignment="1">
      <alignment horizontal="left"/>
    </xf>
    <xf numFmtId="1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/>
    </xf>
    <xf numFmtId="2" fontId="2" fillId="0" borderId="2" xfId="0" applyNumberFormat="1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left" indent="1"/>
    </xf>
    <xf numFmtId="0" fontId="1" fillId="0" borderId="21" xfId="0" applyFont="1" applyFill="1" applyBorder="1" applyAlignment="1">
      <alignment horizontal="left" indent="1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65" fontId="2" fillId="0" borderId="7" xfId="0" applyNumberFormat="1" applyFont="1" applyFill="1" applyBorder="1" applyAlignment="1">
      <alignment horizontal="center" vertical="center"/>
    </xf>
    <xf numFmtId="1" fontId="3" fillId="0" borderId="19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left" vertical="top" wrapText="1"/>
    </xf>
    <xf numFmtId="0" fontId="4" fillId="0" borderId="12" xfId="0" applyNumberFormat="1" applyFont="1" applyFill="1" applyBorder="1" applyAlignment="1">
      <alignment horizontal="left" vertical="top" wrapText="1"/>
    </xf>
    <xf numFmtId="0" fontId="4" fillId="0" borderId="13" xfId="0" applyNumberFormat="1" applyFont="1" applyFill="1" applyBorder="1" applyAlignment="1">
      <alignment horizontal="left" vertical="top" wrapText="1"/>
    </xf>
    <xf numFmtId="0" fontId="4" fillId="0" borderId="12" xfId="0" applyNumberFormat="1" applyFont="1" applyFill="1" applyBorder="1" applyAlignment="1">
      <alignment horizontal="left" vertical="center" wrapText="1"/>
    </xf>
    <xf numFmtId="0" fontId="4" fillId="0" borderId="13" xfId="0" applyNumberFormat="1" applyFont="1" applyFill="1" applyBorder="1" applyAlignment="1">
      <alignment horizontal="left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top"/>
    </xf>
    <xf numFmtId="0" fontId="4" fillId="0" borderId="0" xfId="0" applyNumberFormat="1" applyFont="1" applyFill="1" applyBorder="1" applyAlignment="1">
      <alignment horizontal="left" vertical="top" wrapText="1"/>
    </xf>
    <xf numFmtId="1" fontId="2" fillId="0" borderId="37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top"/>
    </xf>
    <xf numFmtId="14" fontId="2" fillId="0" borderId="0" xfId="0" applyNumberFormat="1" applyFont="1" applyFill="1" applyBorder="1" applyAlignment="1">
      <alignment horizontal="left"/>
    </xf>
    <xf numFmtId="0" fontId="5" fillId="0" borderId="1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164" fontId="5" fillId="0" borderId="18" xfId="0" applyNumberFormat="1" applyFont="1" applyFill="1" applyBorder="1" applyAlignment="1">
      <alignment horizontal="center" vertical="center"/>
    </xf>
    <xf numFmtId="164" fontId="5" fillId="0" borderId="19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top" wrapText="1"/>
    </xf>
    <xf numFmtId="0" fontId="6" fillId="0" borderId="0" xfId="0" applyFont="1"/>
    <xf numFmtId="0" fontId="2" fillId="0" borderId="7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/>
    </xf>
    <xf numFmtId="2" fontId="2" fillId="0" borderId="12" xfId="0" applyNumberFormat="1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top"/>
    </xf>
    <xf numFmtId="2" fontId="2" fillId="0" borderId="12" xfId="0" applyNumberFormat="1" applyFont="1" applyFill="1" applyBorder="1" applyAlignment="1">
      <alignment horizontal="center" vertical="center"/>
    </xf>
    <xf numFmtId="2" fontId="3" fillId="0" borderId="18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2" fillId="0" borderId="13" xfId="0" applyNumberFormat="1" applyFont="1" applyFill="1" applyBorder="1" applyAlignment="1">
      <alignment horizontal="center" vertical="top"/>
    </xf>
    <xf numFmtId="3" fontId="2" fillId="0" borderId="13" xfId="0" applyNumberFormat="1" applyFont="1" applyFill="1" applyBorder="1" applyAlignment="1">
      <alignment horizontal="center" vertical="top"/>
    </xf>
    <xf numFmtId="2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7" fillId="0" borderId="7" xfId="0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top"/>
    </xf>
    <xf numFmtId="2" fontId="3" fillId="2" borderId="18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2" fontId="3" fillId="3" borderId="18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top"/>
    </xf>
    <xf numFmtId="2" fontId="2" fillId="0" borderId="0" xfId="0" applyNumberFormat="1" applyFont="1" applyFill="1" applyBorder="1" applyAlignment="1">
      <alignment horizontal="center" vertical="center"/>
    </xf>
    <xf numFmtId="2" fontId="2" fillId="0" borderId="38" xfId="0" applyNumberFormat="1" applyFont="1" applyFill="1" applyBorder="1" applyAlignment="1">
      <alignment horizontal="center" vertical="top"/>
    </xf>
    <xf numFmtId="0" fontId="0" fillId="3" borderId="0" xfId="0" applyFill="1"/>
    <xf numFmtId="164" fontId="0" fillId="0" borderId="0" xfId="0" applyNumberFormat="1"/>
    <xf numFmtId="0" fontId="2" fillId="0" borderId="0" xfId="0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2" fontId="9" fillId="0" borderId="7" xfId="1" applyNumberFormat="1" applyFont="1" applyBorder="1" applyAlignment="1">
      <alignment horizontal="center" vertical="top"/>
    </xf>
    <xf numFmtId="1" fontId="9" fillId="0" borderId="7" xfId="1" applyNumberFormat="1" applyFont="1" applyBorder="1" applyAlignment="1">
      <alignment horizontal="center" vertical="top"/>
    </xf>
    <xf numFmtId="2" fontId="9" fillId="0" borderId="7" xfId="0" applyNumberFormat="1" applyFont="1" applyBorder="1" applyAlignment="1">
      <alignment horizontal="center" vertical="top"/>
    </xf>
    <xf numFmtId="164" fontId="9" fillId="0" borderId="7" xfId="0" applyNumberFormat="1" applyFont="1" applyBorder="1" applyAlignment="1">
      <alignment horizontal="center" vertical="top"/>
    </xf>
    <xf numFmtId="1" fontId="9" fillId="0" borderId="7" xfId="0" applyNumberFormat="1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2" fontId="2" fillId="0" borderId="2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left" vertical="center"/>
    </xf>
    <xf numFmtId="3" fontId="2" fillId="0" borderId="13" xfId="0" applyNumberFormat="1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2" fontId="2" fillId="0" borderId="13" xfId="0" applyNumberFormat="1" applyFont="1" applyFill="1" applyBorder="1" applyAlignment="1">
      <alignment horizontal="center" vertical="center"/>
    </xf>
    <xf numFmtId="2" fontId="2" fillId="0" borderId="38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2" fontId="2" fillId="0" borderId="7" xfId="0" applyNumberFormat="1" applyFont="1" applyBorder="1" applyAlignment="1">
      <alignment horizontal="center" vertical="center"/>
    </xf>
    <xf numFmtId="2" fontId="10" fillId="0" borderId="0" xfId="0" applyNumberFormat="1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vertical="center"/>
    </xf>
    <xf numFmtId="0" fontId="10" fillId="3" borderId="0" xfId="0" applyFont="1" applyFill="1" applyAlignment="1">
      <alignment vertical="center"/>
    </xf>
    <xf numFmtId="2" fontId="1" fillId="0" borderId="18" xfId="0" applyNumberFormat="1" applyFont="1" applyFill="1" applyBorder="1" applyAlignment="1">
      <alignment horizontal="center" vertical="center"/>
    </xf>
    <xf numFmtId="2" fontId="1" fillId="3" borderId="18" xfId="0" applyNumberFormat="1" applyFont="1" applyFill="1" applyBorder="1" applyAlignment="1">
      <alignment horizontal="center" vertical="center"/>
    </xf>
    <xf numFmtId="2" fontId="1" fillId="2" borderId="18" xfId="0" applyNumberFormat="1" applyFont="1" applyFill="1" applyBorder="1" applyAlignment="1">
      <alignment horizontal="center" vertical="center"/>
    </xf>
    <xf numFmtId="2" fontId="1" fillId="0" borderId="15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left" vertical="center" wrapText="1"/>
    </xf>
    <xf numFmtId="0" fontId="2" fillId="0" borderId="13" xfId="0" applyNumberFormat="1" applyFont="1" applyFill="1" applyBorder="1" applyAlignment="1">
      <alignment horizontal="left" vertical="center" wrapText="1"/>
    </xf>
    <xf numFmtId="0" fontId="2" fillId="0" borderId="23" xfId="0" applyNumberFormat="1" applyFont="1" applyFill="1" applyBorder="1" applyAlignment="1">
      <alignment horizontal="left" vertical="center" wrapText="1"/>
    </xf>
    <xf numFmtId="0" fontId="2" fillId="0" borderId="24" xfId="0" applyNumberFormat="1" applyFont="1" applyFill="1" applyBorder="1" applyAlignment="1">
      <alignment horizontal="left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0" borderId="1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18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1" fontId="2" fillId="0" borderId="7" xfId="0" applyNumberFormat="1" applyFont="1" applyFill="1" applyBorder="1" applyAlignment="1">
      <alignment horizontal="left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center" vertical="center" wrapText="1"/>
    </xf>
    <xf numFmtId="2" fontId="2" fillId="0" borderId="23" xfId="0" applyNumberFormat="1" applyFont="1" applyFill="1" applyBorder="1" applyAlignment="1">
      <alignment horizontal="left" vertical="top" wrapText="1"/>
    </xf>
    <xf numFmtId="0" fontId="2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17" xfId="0" applyNumberFormat="1" applyFont="1" applyFill="1" applyBorder="1" applyAlignment="1">
      <alignment horizontal="center" vertical="center" wrapText="1"/>
    </xf>
    <xf numFmtId="0" fontId="3" fillId="0" borderId="18" xfId="0" applyNumberFormat="1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left" vertical="center" wrapText="1"/>
    </xf>
    <xf numFmtId="2" fontId="2" fillId="0" borderId="12" xfId="0" applyNumberFormat="1" applyFont="1" applyFill="1" applyBorder="1" applyAlignment="1">
      <alignment horizontal="left" vertical="top" wrapText="1"/>
    </xf>
    <xf numFmtId="0" fontId="2" fillId="0" borderId="13" xfId="0" applyNumberFormat="1" applyFont="1" applyFill="1" applyBorder="1" applyAlignment="1">
      <alignment horizontal="left" vertical="top" wrapText="1"/>
    </xf>
    <xf numFmtId="0" fontId="2" fillId="0" borderId="12" xfId="0" applyNumberFormat="1" applyFont="1" applyFill="1" applyBorder="1" applyAlignment="1">
      <alignment horizontal="left" vertical="top" wrapText="1"/>
    </xf>
    <xf numFmtId="4" fontId="2" fillId="0" borderId="12" xfId="0" applyNumberFormat="1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indent="1"/>
    </xf>
    <xf numFmtId="0" fontId="1" fillId="0" borderId="7" xfId="0" applyFont="1" applyFill="1" applyBorder="1" applyAlignment="1">
      <alignment horizontal="left" indent="1"/>
    </xf>
    <xf numFmtId="0" fontId="1" fillId="0" borderId="12" xfId="0" applyFont="1" applyFill="1" applyBorder="1" applyAlignment="1">
      <alignment horizontal="left" indent="1"/>
    </xf>
    <xf numFmtId="0" fontId="1" fillId="0" borderId="8" xfId="0" applyFont="1" applyFill="1" applyBorder="1" applyAlignment="1">
      <alignment horizontal="left" indent="1"/>
    </xf>
    <xf numFmtId="0" fontId="1" fillId="0" borderId="10" xfId="0" applyFont="1" applyFill="1" applyBorder="1" applyAlignment="1">
      <alignment horizontal="left" indent="1"/>
    </xf>
    <xf numFmtId="0" fontId="1" fillId="0" borderId="11" xfId="0" applyFont="1" applyFill="1" applyBorder="1" applyAlignment="1">
      <alignment horizontal="left" indent="1"/>
    </xf>
    <xf numFmtId="0" fontId="1" fillId="0" borderId="13" xfId="0" applyFont="1" applyFill="1" applyBorder="1" applyAlignment="1">
      <alignment horizontal="left" indent="1"/>
    </xf>
    <xf numFmtId="2" fontId="2" fillId="0" borderId="7" xfId="0" applyNumberFormat="1" applyFon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center"/>
    </xf>
    <xf numFmtId="0" fontId="2" fillId="0" borderId="33" xfId="0" applyNumberFormat="1" applyFont="1" applyFill="1" applyBorder="1" applyAlignment="1">
      <alignment horizontal="center" vertical="center" wrapText="1"/>
    </xf>
    <xf numFmtId="0" fontId="2" fillId="0" borderId="34" xfId="0" applyNumberFormat="1" applyFont="1" applyFill="1" applyBorder="1" applyAlignment="1">
      <alignment horizontal="center" vertical="center" wrapText="1"/>
    </xf>
    <xf numFmtId="0" fontId="2" fillId="0" borderId="35" xfId="0" applyNumberFormat="1" applyFont="1" applyFill="1" applyBorder="1" applyAlignment="1">
      <alignment horizontal="center" vertical="center" wrapText="1"/>
    </xf>
    <xf numFmtId="0" fontId="2" fillId="0" borderId="36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left" vertical="center" wrapText="1"/>
    </xf>
    <xf numFmtId="0" fontId="2" fillId="0" borderId="23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5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26" xfId="0" applyNumberFormat="1" applyFont="1" applyFill="1" applyBorder="1" applyAlignment="1">
      <alignment horizontal="center" vertical="center" wrapText="1"/>
    </xf>
    <xf numFmtId="0" fontId="3" fillId="0" borderId="27" xfId="0" applyNumberFormat="1" applyFont="1" applyFill="1" applyBorder="1" applyAlignment="1">
      <alignment horizontal="center" vertical="center" wrapText="1"/>
    </xf>
    <xf numFmtId="0" fontId="3" fillId="0" borderId="28" xfId="0" applyNumberFormat="1" applyFont="1" applyFill="1" applyBorder="1" applyAlignment="1">
      <alignment horizontal="center" vertical="center" wrapText="1"/>
    </xf>
    <xf numFmtId="0" fontId="3" fillId="0" borderId="29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0" xfId="0" applyNumberFormat="1" applyFont="1" applyFill="1" applyBorder="1" applyAlignment="1">
      <alignment horizontal="center" vertical="center" wrapText="1"/>
    </xf>
    <xf numFmtId="0" fontId="1" fillId="0" borderId="31" xfId="0" applyNumberFormat="1" applyFont="1" applyFill="1" applyBorder="1" applyAlignment="1">
      <alignment horizontal="center" vertical="center" wrapText="1"/>
    </xf>
    <xf numFmtId="0" fontId="1" fillId="0" borderId="32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5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26" xfId="0" applyNumberFormat="1" applyFont="1" applyFill="1" applyBorder="1" applyAlignment="1">
      <alignment horizontal="center" vertical="center" wrapText="1"/>
    </xf>
    <xf numFmtId="0" fontId="5" fillId="0" borderId="27" xfId="0" applyNumberFormat="1" applyFont="1" applyFill="1" applyBorder="1" applyAlignment="1">
      <alignment horizontal="center" vertical="center" wrapText="1"/>
    </xf>
    <xf numFmtId="0" fontId="5" fillId="0" borderId="28" xfId="0" applyNumberFormat="1" applyFont="1" applyFill="1" applyBorder="1" applyAlignment="1">
      <alignment horizontal="center" vertical="center" wrapText="1"/>
    </xf>
    <xf numFmtId="0" fontId="5" fillId="0" borderId="29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 vertical="center" wrapText="1"/>
    </xf>
    <xf numFmtId="2" fontId="5" fillId="0" borderId="15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0" fontId="2" fillId="0" borderId="33" xfId="0" applyNumberFormat="1" applyFont="1" applyFill="1" applyBorder="1" applyAlignment="1">
      <alignment horizontal="left" vertical="top" wrapText="1"/>
    </xf>
    <xf numFmtId="0" fontId="2" fillId="0" borderId="34" xfId="0" applyNumberFormat="1" applyFont="1" applyFill="1" applyBorder="1" applyAlignment="1">
      <alignment horizontal="left" vertical="top" wrapText="1"/>
    </xf>
    <xf numFmtId="0" fontId="2" fillId="0" borderId="35" xfId="0" applyNumberFormat="1" applyFont="1" applyFill="1" applyBorder="1" applyAlignment="1">
      <alignment horizontal="left" vertical="center" wrapText="1"/>
    </xf>
    <xf numFmtId="0" fontId="2" fillId="0" borderId="36" xfId="0" applyNumberFormat="1" applyFont="1" applyFill="1" applyBorder="1" applyAlignment="1">
      <alignment horizontal="left" vertical="center" wrapText="1"/>
    </xf>
    <xf numFmtId="0" fontId="1" fillId="0" borderId="23" xfId="0" applyNumberFormat="1" applyFont="1" applyFill="1" applyBorder="1" applyAlignment="1">
      <alignment horizontal="center" vertical="center" wrapText="1"/>
    </xf>
    <xf numFmtId="0" fontId="3" fillId="0" borderId="23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left" vertical="top" wrapText="1"/>
    </xf>
    <xf numFmtId="0" fontId="2" fillId="0" borderId="21" xfId="0" applyNumberFormat="1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1" fontId="2" fillId="0" borderId="12" xfId="0" applyNumberFormat="1" applyFont="1" applyFill="1" applyBorder="1" applyAlignment="1">
      <alignment horizontal="left" vertical="top" wrapText="1"/>
    </xf>
    <xf numFmtId="1" fontId="9" fillId="0" borderId="7" xfId="2" applyNumberFormat="1" applyFont="1" applyBorder="1" applyAlignment="1">
      <alignment horizontal="center" vertical="top"/>
    </xf>
    <xf numFmtId="0" fontId="10" fillId="0" borderId="0" xfId="0" applyFont="1"/>
    <xf numFmtId="2" fontId="2" fillId="0" borderId="7" xfId="1" applyNumberFormat="1" applyFont="1" applyBorder="1" applyAlignment="1">
      <alignment horizontal="center" vertical="top"/>
    </xf>
    <xf numFmtId="2" fontId="2" fillId="0" borderId="7" xfId="0" applyNumberFormat="1" applyFont="1" applyBorder="1" applyAlignment="1">
      <alignment horizontal="center" vertical="top"/>
    </xf>
    <xf numFmtId="164" fontId="2" fillId="0" borderId="7" xfId="0" applyNumberFormat="1" applyFont="1" applyBorder="1" applyAlignment="1">
      <alignment horizontal="center" vertical="top"/>
    </xf>
    <xf numFmtId="1" fontId="2" fillId="0" borderId="7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2" fontId="10" fillId="0" borderId="0" xfId="0" applyNumberFormat="1" applyFont="1"/>
    <xf numFmtId="1" fontId="2" fillId="0" borderId="7" xfId="1" applyNumberFormat="1" applyFont="1" applyBorder="1" applyAlignment="1">
      <alignment horizontal="center" vertical="top"/>
    </xf>
    <xf numFmtId="1" fontId="10" fillId="0" borderId="7" xfId="0" applyNumberFormat="1" applyFont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/>
    </xf>
    <xf numFmtId="164" fontId="10" fillId="0" borderId="0" xfId="0" applyNumberFormat="1" applyFont="1"/>
    <xf numFmtId="0" fontId="10" fillId="3" borderId="0" xfId="0" applyFont="1" applyFill="1"/>
    <xf numFmtId="1" fontId="2" fillId="0" borderId="13" xfId="0" applyNumberFormat="1" applyFont="1" applyFill="1" applyBorder="1" applyAlignment="1">
      <alignment horizontal="left" vertical="top" wrapText="1"/>
    </xf>
    <xf numFmtId="1" fontId="2" fillId="0" borderId="7" xfId="2" applyNumberFormat="1" applyFont="1" applyBorder="1" applyAlignment="1">
      <alignment horizontal="center" vertical="top"/>
    </xf>
    <xf numFmtId="2" fontId="2" fillId="0" borderId="7" xfId="0" applyNumberFormat="1" applyFont="1" applyFill="1" applyBorder="1" applyAlignment="1">
      <alignment horizontal="left" vertical="center" wrapText="1"/>
    </xf>
    <xf numFmtId="2" fontId="2" fillId="0" borderId="13" xfId="0" applyNumberFormat="1" applyFont="1" applyFill="1" applyBorder="1" applyAlignment="1">
      <alignment horizontal="left" vertical="top" wrapText="1"/>
    </xf>
    <xf numFmtId="1" fontId="2" fillId="0" borderId="12" xfId="0" applyNumberFormat="1" applyFont="1" applyFill="1" applyBorder="1" applyAlignment="1">
      <alignment horizontal="left" vertical="center" wrapText="1"/>
    </xf>
    <xf numFmtId="1" fontId="2" fillId="0" borderId="13" xfId="0" applyNumberFormat="1" applyFont="1" applyFill="1" applyBorder="1" applyAlignment="1">
      <alignment horizontal="left" vertical="center" wrapText="1"/>
    </xf>
    <xf numFmtId="1" fontId="2" fillId="0" borderId="37" xfId="3" applyNumberFormat="1" applyFont="1" applyBorder="1" applyAlignment="1">
      <alignment horizontal="center" vertical="top"/>
    </xf>
    <xf numFmtId="1" fontId="2" fillId="0" borderId="7" xfId="3" applyNumberFormat="1" applyFont="1" applyBorder="1" applyAlignment="1">
      <alignment horizontal="center" vertical="top"/>
    </xf>
    <xf numFmtId="1" fontId="2" fillId="0" borderId="37" xfId="4" applyNumberFormat="1" applyFont="1" applyBorder="1" applyAlignment="1">
      <alignment horizontal="center" vertical="top"/>
    </xf>
    <xf numFmtId="1" fontId="2" fillId="0" borderId="7" xfId="4" applyNumberFormat="1" applyFont="1" applyBorder="1" applyAlignment="1">
      <alignment horizontal="center" vertical="top"/>
    </xf>
    <xf numFmtId="1" fontId="2" fillId="0" borderId="37" xfId="5" applyNumberFormat="1" applyFont="1" applyBorder="1" applyAlignment="1">
      <alignment horizontal="center" vertical="top"/>
    </xf>
    <xf numFmtId="1" fontId="2" fillId="0" borderId="7" xfId="5" applyNumberFormat="1" applyFont="1" applyBorder="1" applyAlignment="1">
      <alignment horizontal="center" vertical="top"/>
    </xf>
    <xf numFmtId="1" fontId="2" fillId="0" borderId="37" xfId="6" applyNumberFormat="1" applyFont="1" applyBorder="1" applyAlignment="1">
      <alignment horizontal="center" vertical="top"/>
    </xf>
    <xf numFmtId="1" fontId="2" fillId="0" borderId="7" xfId="6" applyNumberFormat="1" applyFont="1" applyBorder="1" applyAlignment="1">
      <alignment horizontal="center" vertical="top"/>
    </xf>
    <xf numFmtId="3" fontId="2" fillId="0" borderId="7" xfId="0" applyNumberFormat="1" applyFont="1" applyFill="1" applyBorder="1" applyAlignment="1">
      <alignment horizontal="left" vertical="center" wrapText="1"/>
    </xf>
    <xf numFmtId="1" fontId="9" fillId="0" borderId="37" xfId="7" applyNumberFormat="1" applyFont="1" applyBorder="1" applyAlignment="1">
      <alignment horizontal="center" vertical="top"/>
    </xf>
    <xf numFmtId="1" fontId="9" fillId="0" borderId="7" xfId="7" applyNumberFormat="1" applyFont="1" applyBorder="1" applyAlignment="1">
      <alignment horizontal="center" vertical="top"/>
    </xf>
    <xf numFmtId="1" fontId="9" fillId="0" borderId="37" xfId="8" applyNumberFormat="1" applyFont="1" applyBorder="1" applyAlignment="1">
      <alignment horizontal="center" vertical="top"/>
    </xf>
    <xf numFmtId="1" fontId="9" fillId="0" borderId="7" xfId="8" applyNumberFormat="1" applyFont="1" applyBorder="1" applyAlignment="1">
      <alignment horizontal="center" vertical="top"/>
    </xf>
    <xf numFmtId="1" fontId="9" fillId="0" borderId="37" xfId="9" applyNumberFormat="1" applyFont="1" applyBorder="1" applyAlignment="1">
      <alignment horizontal="center" vertical="top"/>
    </xf>
    <xf numFmtId="1" fontId="9" fillId="0" borderId="7" xfId="9" applyNumberFormat="1" applyFont="1" applyBorder="1" applyAlignment="1">
      <alignment horizontal="center" vertical="top"/>
    </xf>
    <xf numFmtId="1" fontId="9" fillId="0" borderId="37" xfId="10" applyNumberFormat="1" applyFont="1" applyBorder="1" applyAlignment="1">
      <alignment horizontal="center" vertical="top"/>
    </xf>
    <xf numFmtId="1" fontId="9" fillId="0" borderId="7" xfId="10" applyNumberFormat="1" applyFont="1" applyBorder="1" applyAlignment="1">
      <alignment horizontal="center" vertical="top"/>
    </xf>
    <xf numFmtId="1" fontId="9" fillId="0" borderId="39" xfId="0" applyNumberFormat="1" applyFont="1" applyBorder="1" applyAlignment="1">
      <alignment horizontal="center" vertical="top"/>
    </xf>
    <xf numFmtId="1" fontId="9" fillId="0" borderId="40" xfId="0" applyNumberFormat="1" applyFont="1" applyBorder="1" applyAlignment="1">
      <alignment horizontal="center" vertical="top"/>
    </xf>
    <xf numFmtId="1" fontId="9" fillId="0" borderId="37" xfId="11" applyNumberFormat="1" applyFont="1" applyBorder="1" applyAlignment="1">
      <alignment horizontal="center" vertical="top"/>
    </xf>
    <xf numFmtId="1" fontId="9" fillId="0" borderId="7" xfId="11" applyNumberFormat="1" applyFont="1" applyBorder="1" applyAlignment="1">
      <alignment horizontal="center" vertical="top"/>
    </xf>
    <xf numFmtId="1" fontId="9" fillId="0" borderId="37" xfId="12" applyNumberFormat="1" applyFont="1" applyBorder="1" applyAlignment="1">
      <alignment horizontal="center" vertical="top"/>
    </xf>
    <xf numFmtId="1" fontId="9" fillId="0" borderId="7" xfId="12" applyNumberFormat="1" applyFont="1" applyBorder="1" applyAlignment="1">
      <alignment horizontal="center" vertical="top"/>
    </xf>
    <xf numFmtId="1" fontId="9" fillId="0" borderId="37" xfId="13" applyNumberFormat="1" applyFont="1" applyBorder="1" applyAlignment="1">
      <alignment horizontal="center" vertical="top"/>
    </xf>
    <xf numFmtId="1" fontId="9" fillId="0" borderId="7" xfId="13" applyNumberFormat="1" applyFont="1" applyBorder="1" applyAlignment="1">
      <alignment horizontal="center" vertical="top"/>
    </xf>
    <xf numFmtId="4" fontId="2" fillId="0" borderId="13" xfId="0" applyNumberFormat="1" applyFont="1" applyFill="1" applyBorder="1" applyAlignment="1">
      <alignment horizontal="left" vertical="top" wrapText="1"/>
    </xf>
    <xf numFmtId="1" fontId="9" fillId="0" borderId="37" xfId="14" applyNumberFormat="1" applyFont="1" applyBorder="1" applyAlignment="1">
      <alignment horizontal="center" vertical="top"/>
    </xf>
    <xf numFmtId="1" fontId="9" fillId="0" borderId="7" xfId="14" applyNumberFormat="1" applyFont="1" applyBorder="1" applyAlignment="1">
      <alignment horizontal="center" vertical="top"/>
    </xf>
    <xf numFmtId="1" fontId="9" fillId="0" borderId="37" xfId="15" applyNumberFormat="1" applyFont="1" applyBorder="1" applyAlignment="1">
      <alignment horizontal="center" vertical="top"/>
    </xf>
    <xf numFmtId="1" fontId="9" fillId="0" borderId="7" xfId="15" applyNumberFormat="1" applyFont="1" applyBorder="1" applyAlignment="1">
      <alignment horizontal="center" vertical="top"/>
    </xf>
    <xf numFmtId="1" fontId="9" fillId="0" borderId="37" xfId="16" applyNumberFormat="1" applyFont="1" applyBorder="1" applyAlignment="1">
      <alignment horizontal="center" vertical="top"/>
    </xf>
    <xf numFmtId="1" fontId="9" fillId="0" borderId="7" xfId="16" applyNumberFormat="1" applyFont="1" applyBorder="1" applyAlignment="1">
      <alignment horizontal="center" vertical="top"/>
    </xf>
    <xf numFmtId="1" fontId="9" fillId="0" borderId="37" xfId="17" applyNumberFormat="1" applyFont="1" applyBorder="1" applyAlignment="1">
      <alignment horizontal="center" vertical="top"/>
    </xf>
    <xf numFmtId="1" fontId="9" fillId="0" borderId="7" xfId="17" applyNumberFormat="1" applyFont="1" applyBorder="1" applyAlignment="1">
      <alignment horizontal="center" vertical="top"/>
    </xf>
    <xf numFmtId="1" fontId="9" fillId="0" borderId="37" xfId="18" applyNumberFormat="1" applyFont="1" applyBorder="1" applyAlignment="1">
      <alignment horizontal="center" vertical="top"/>
    </xf>
    <xf numFmtId="1" fontId="9" fillId="0" borderId="7" xfId="18" applyNumberFormat="1" applyFont="1" applyBorder="1" applyAlignment="1">
      <alignment horizontal="center" vertical="top"/>
    </xf>
    <xf numFmtId="1" fontId="9" fillId="0" borderId="37" xfId="19" applyNumberFormat="1" applyFont="1" applyBorder="1" applyAlignment="1">
      <alignment horizontal="center" vertical="top"/>
    </xf>
    <xf numFmtId="1" fontId="9" fillId="0" borderId="7" xfId="19" applyNumberFormat="1" applyFont="1" applyBorder="1" applyAlignment="1">
      <alignment horizontal="center" vertical="top"/>
    </xf>
    <xf numFmtId="1" fontId="9" fillId="0" borderId="37" xfId="20" applyNumberFormat="1" applyFont="1" applyBorder="1" applyAlignment="1">
      <alignment horizontal="center" vertical="top"/>
    </xf>
    <xf numFmtId="1" fontId="9" fillId="0" borderId="7" xfId="20" applyNumberFormat="1" applyFont="1" applyBorder="1" applyAlignment="1">
      <alignment horizontal="center" vertical="top"/>
    </xf>
    <xf numFmtId="1" fontId="9" fillId="0" borderId="37" xfId="21" applyNumberFormat="1" applyFont="1" applyBorder="1" applyAlignment="1">
      <alignment horizontal="center" vertical="top"/>
    </xf>
    <xf numFmtId="1" fontId="9" fillId="0" borderId="7" xfId="21" applyNumberFormat="1" applyFont="1" applyBorder="1" applyAlignment="1">
      <alignment horizontal="center" vertical="top"/>
    </xf>
    <xf numFmtId="1" fontId="9" fillId="0" borderId="37" xfId="22" applyNumberFormat="1" applyFont="1" applyBorder="1" applyAlignment="1">
      <alignment horizontal="center" vertical="top"/>
    </xf>
    <xf numFmtId="1" fontId="9" fillId="0" borderId="7" xfId="22" applyNumberFormat="1" applyFont="1" applyBorder="1" applyAlignment="1">
      <alignment horizontal="center" vertical="top"/>
    </xf>
    <xf numFmtId="1" fontId="9" fillId="0" borderId="37" xfId="23" applyNumberFormat="1" applyFont="1" applyBorder="1" applyAlignment="1">
      <alignment horizontal="center" vertical="top"/>
    </xf>
    <xf numFmtId="1" fontId="9" fillId="0" borderId="7" xfId="23" applyNumberFormat="1" applyFont="1" applyBorder="1" applyAlignment="1">
      <alignment horizontal="center" vertical="top"/>
    </xf>
    <xf numFmtId="1" fontId="9" fillId="0" borderId="37" xfId="24" applyNumberFormat="1" applyFont="1" applyBorder="1" applyAlignment="1">
      <alignment horizontal="center" vertical="top"/>
    </xf>
    <xf numFmtId="1" fontId="9" fillId="0" borderId="7" xfId="24" applyNumberFormat="1" applyFont="1" applyBorder="1" applyAlignment="1">
      <alignment horizontal="center" vertical="top"/>
    </xf>
    <xf numFmtId="1" fontId="9" fillId="0" borderId="37" xfId="25" applyNumberFormat="1" applyFont="1" applyBorder="1" applyAlignment="1">
      <alignment horizontal="center" vertical="top"/>
    </xf>
    <xf numFmtId="1" fontId="9" fillId="0" borderId="7" xfId="25" applyNumberFormat="1" applyFont="1" applyBorder="1" applyAlignment="1">
      <alignment horizontal="center" vertical="top"/>
    </xf>
    <xf numFmtId="1" fontId="9" fillId="0" borderId="37" xfId="26" applyNumberFormat="1" applyFont="1" applyBorder="1" applyAlignment="1">
      <alignment horizontal="center" vertical="top"/>
    </xf>
    <xf numFmtId="1" fontId="9" fillId="0" borderId="7" xfId="26" applyNumberFormat="1" applyFont="1" applyBorder="1" applyAlignment="1">
      <alignment horizontal="center" vertical="top"/>
    </xf>
    <xf numFmtId="1" fontId="9" fillId="0" borderId="37" xfId="27" applyNumberFormat="1" applyFont="1" applyBorder="1" applyAlignment="1">
      <alignment horizontal="center" vertical="top"/>
    </xf>
    <xf numFmtId="1" fontId="9" fillId="0" borderId="7" xfId="27" applyNumberFormat="1" applyFont="1" applyBorder="1" applyAlignment="1">
      <alignment horizontal="center" vertical="top"/>
    </xf>
    <xf numFmtId="1" fontId="9" fillId="0" borderId="37" xfId="28" applyNumberFormat="1" applyFont="1" applyBorder="1" applyAlignment="1">
      <alignment horizontal="center" vertical="top"/>
    </xf>
    <xf numFmtId="1" fontId="9" fillId="0" borderId="7" xfId="28" applyNumberFormat="1" applyFont="1" applyBorder="1" applyAlignment="1">
      <alignment horizontal="center" vertical="top"/>
    </xf>
    <xf numFmtId="1" fontId="9" fillId="0" borderId="37" xfId="29" applyNumberFormat="1" applyFont="1" applyBorder="1" applyAlignment="1">
      <alignment horizontal="center" vertical="top"/>
    </xf>
    <xf numFmtId="1" fontId="9" fillId="0" borderId="7" xfId="30" applyNumberFormat="1" applyFont="1" applyBorder="1" applyAlignment="1">
      <alignment horizontal="center" vertical="top"/>
    </xf>
    <xf numFmtId="3" fontId="2" fillId="0" borderId="12" xfId="0" applyNumberFormat="1" applyFont="1" applyFill="1" applyBorder="1" applyAlignment="1">
      <alignment horizontal="left" vertical="center" wrapText="1"/>
    </xf>
    <xf numFmtId="1" fontId="9" fillId="0" borderId="37" xfId="31" applyNumberFormat="1" applyFont="1" applyBorder="1" applyAlignment="1">
      <alignment horizontal="center" vertical="top"/>
    </xf>
    <xf numFmtId="1" fontId="9" fillId="0" borderId="7" xfId="31" applyNumberFormat="1" applyFont="1" applyBorder="1" applyAlignment="1">
      <alignment horizontal="center" vertical="top"/>
    </xf>
    <xf numFmtId="1" fontId="9" fillId="0" borderId="37" xfId="32" applyNumberFormat="1" applyFont="1" applyBorder="1" applyAlignment="1">
      <alignment horizontal="center" vertical="top"/>
    </xf>
    <xf numFmtId="1" fontId="9" fillId="0" borderId="7" xfId="32" applyNumberFormat="1" applyFont="1" applyBorder="1" applyAlignment="1">
      <alignment horizontal="center" vertical="top"/>
    </xf>
    <xf numFmtId="1" fontId="9" fillId="0" borderId="37" xfId="33" applyNumberFormat="1" applyFont="1" applyBorder="1" applyAlignment="1">
      <alignment horizontal="center" vertical="top"/>
    </xf>
    <xf numFmtId="1" fontId="9" fillId="0" borderId="7" xfId="33" applyNumberFormat="1" applyFont="1" applyBorder="1" applyAlignment="1">
      <alignment horizontal="center" vertical="top"/>
    </xf>
    <xf numFmtId="1" fontId="9" fillId="0" borderId="37" xfId="34" applyNumberFormat="1" applyFont="1" applyBorder="1" applyAlignment="1">
      <alignment horizontal="center" vertical="top"/>
    </xf>
    <xf numFmtId="1" fontId="9" fillId="0" borderId="7" xfId="34" applyNumberFormat="1" applyFont="1" applyBorder="1" applyAlignment="1">
      <alignment horizontal="center" vertical="top"/>
    </xf>
    <xf numFmtId="1" fontId="9" fillId="0" borderId="37" xfId="35" applyNumberFormat="1" applyFont="1" applyBorder="1" applyAlignment="1">
      <alignment horizontal="center" vertical="top"/>
    </xf>
    <xf numFmtId="1" fontId="9" fillId="0" borderId="7" xfId="35" applyNumberFormat="1" applyFont="1" applyBorder="1" applyAlignment="1">
      <alignment horizontal="center" vertical="top"/>
    </xf>
    <xf numFmtId="1" fontId="9" fillId="0" borderId="7" xfId="36" applyNumberFormat="1" applyFont="1" applyBorder="1" applyAlignment="1">
      <alignment horizontal="center" vertical="top"/>
    </xf>
    <xf numFmtId="1" fontId="9" fillId="0" borderId="7" xfId="37" applyNumberFormat="1" applyFont="1" applyBorder="1" applyAlignment="1">
      <alignment horizontal="center" vertical="top"/>
    </xf>
    <xf numFmtId="1" fontId="9" fillId="0" borderId="7" xfId="38" applyNumberFormat="1" applyFont="1" applyBorder="1" applyAlignment="1">
      <alignment horizontal="center" vertical="top"/>
    </xf>
    <xf numFmtId="1" fontId="9" fillId="0" borderId="7" xfId="39" applyNumberFormat="1" applyFont="1" applyBorder="1" applyAlignment="1">
      <alignment horizontal="center" vertical="top"/>
    </xf>
    <xf numFmtId="1" fontId="9" fillId="0" borderId="7" xfId="40" applyNumberFormat="1" applyFont="1" applyBorder="1" applyAlignment="1">
      <alignment horizontal="center" vertical="top"/>
    </xf>
    <xf numFmtId="1" fontId="9" fillId="0" borderId="7" xfId="41" applyNumberFormat="1" applyFont="1" applyBorder="1" applyAlignment="1">
      <alignment horizontal="center" vertical="top"/>
    </xf>
    <xf numFmtId="2" fontId="2" fillId="0" borderId="13" xfId="0" applyNumberFormat="1" applyFont="1" applyFill="1" applyBorder="1" applyAlignment="1">
      <alignment horizontal="left" vertical="center" wrapText="1"/>
    </xf>
    <xf numFmtId="1" fontId="9" fillId="0" borderId="7" xfId="42" applyNumberFormat="1" applyFont="1" applyBorder="1" applyAlignment="1">
      <alignment horizontal="center" vertical="top"/>
    </xf>
    <xf numFmtId="1" fontId="9" fillId="0" borderId="7" xfId="43" applyNumberFormat="1" applyFont="1" applyBorder="1" applyAlignment="1">
      <alignment horizontal="center" vertical="top"/>
    </xf>
    <xf numFmtId="1" fontId="9" fillId="0" borderId="7" xfId="44" applyNumberFormat="1" applyFont="1" applyBorder="1" applyAlignment="1">
      <alignment horizontal="center" vertical="top"/>
    </xf>
    <xf numFmtId="1" fontId="9" fillId="0" borderId="7" xfId="45" applyNumberFormat="1" applyFont="1" applyBorder="1" applyAlignment="1">
      <alignment horizontal="center" vertical="top"/>
    </xf>
    <xf numFmtId="1" fontId="9" fillId="0" borderId="7" xfId="46" applyNumberFormat="1" applyFont="1" applyBorder="1" applyAlignment="1">
      <alignment horizontal="center" vertical="top"/>
    </xf>
    <xf numFmtId="1" fontId="9" fillId="0" borderId="7" xfId="47" applyNumberFormat="1" applyFont="1" applyBorder="1" applyAlignment="1">
      <alignment horizontal="center" vertical="top"/>
    </xf>
    <xf numFmtId="1" fontId="9" fillId="0" borderId="7" xfId="48" applyNumberFormat="1" applyFont="1" applyBorder="1" applyAlignment="1">
      <alignment horizontal="center" vertical="top"/>
    </xf>
    <xf numFmtId="1" fontId="9" fillId="0" borderId="7" xfId="49" applyNumberFormat="1" applyFont="1" applyBorder="1" applyAlignment="1">
      <alignment horizontal="center" vertical="top"/>
    </xf>
    <xf numFmtId="1" fontId="9" fillId="0" borderId="7" xfId="50" applyNumberFormat="1" applyFont="1" applyBorder="1" applyAlignment="1">
      <alignment horizontal="center" vertical="top"/>
    </xf>
    <xf numFmtId="1" fontId="9" fillId="0" borderId="7" xfId="51" applyNumberFormat="1" applyFont="1" applyBorder="1" applyAlignment="1">
      <alignment horizontal="center" vertical="top"/>
    </xf>
    <xf numFmtId="1" fontId="9" fillId="0" borderId="7" xfId="52" applyNumberFormat="1" applyFont="1" applyBorder="1" applyAlignment="1">
      <alignment horizontal="center" vertical="top"/>
    </xf>
    <xf numFmtId="1" fontId="9" fillId="0" borderId="7" xfId="53" applyNumberFormat="1" applyFont="1" applyBorder="1" applyAlignment="1">
      <alignment horizontal="center" vertical="top"/>
    </xf>
    <xf numFmtId="1" fontId="9" fillId="0" borderId="7" xfId="54" applyNumberFormat="1" applyFont="1" applyBorder="1" applyAlignment="1">
      <alignment horizontal="center" vertical="top"/>
    </xf>
    <xf numFmtId="1" fontId="9" fillId="0" borderId="7" xfId="55" applyNumberFormat="1" applyFont="1" applyBorder="1" applyAlignment="1">
      <alignment horizontal="center" vertical="top"/>
    </xf>
    <xf numFmtId="1" fontId="9" fillId="0" borderId="7" xfId="56" applyNumberFormat="1" applyFont="1" applyBorder="1" applyAlignment="1">
      <alignment horizontal="center" vertical="top"/>
    </xf>
    <xf numFmtId="1" fontId="9" fillId="0" borderId="7" xfId="57" applyNumberFormat="1" applyFont="1" applyBorder="1" applyAlignment="1">
      <alignment horizontal="center" vertical="top"/>
    </xf>
    <xf numFmtId="1" fontId="9" fillId="0" borderId="7" xfId="58" applyNumberFormat="1" applyFont="1" applyBorder="1" applyAlignment="1">
      <alignment horizontal="center" vertical="top"/>
    </xf>
    <xf numFmtId="1" fontId="9" fillId="0" borderId="7" xfId="59" applyNumberFormat="1" applyFont="1" applyBorder="1" applyAlignment="1">
      <alignment horizontal="center" vertical="top"/>
    </xf>
    <xf numFmtId="1" fontId="9" fillId="0" borderId="7" xfId="60" applyNumberFormat="1" applyFont="1" applyBorder="1" applyAlignment="1">
      <alignment horizontal="center" vertical="top"/>
    </xf>
    <xf numFmtId="1" fontId="9" fillId="0" borderId="7" xfId="61" applyNumberFormat="1" applyFont="1" applyBorder="1" applyAlignment="1">
      <alignment horizontal="center" vertical="top"/>
    </xf>
    <xf numFmtId="1" fontId="9" fillId="0" borderId="7" xfId="62" applyNumberFormat="1" applyFont="1" applyBorder="1" applyAlignment="1">
      <alignment horizontal="center" vertical="top"/>
    </xf>
    <xf numFmtId="1" fontId="9" fillId="0" borderId="7" xfId="63" applyNumberFormat="1" applyFont="1" applyBorder="1" applyAlignment="1">
      <alignment horizontal="center" vertical="top"/>
    </xf>
    <xf numFmtId="1" fontId="9" fillId="0" borderId="7" xfId="64" applyNumberFormat="1" applyFont="1" applyBorder="1" applyAlignment="1">
      <alignment horizontal="center" vertical="top"/>
    </xf>
    <xf numFmtId="1" fontId="9" fillId="0" borderId="7" xfId="65" applyNumberFormat="1" applyFont="1" applyBorder="1" applyAlignment="1">
      <alignment horizontal="center" vertical="top"/>
    </xf>
    <xf numFmtId="1" fontId="9" fillId="0" borderId="7" xfId="66" applyNumberFormat="1" applyFont="1" applyBorder="1" applyAlignment="1">
      <alignment horizontal="center" vertical="top"/>
    </xf>
    <xf numFmtId="1" fontId="9" fillId="0" borderId="7" xfId="67" applyNumberFormat="1" applyFont="1" applyBorder="1" applyAlignment="1">
      <alignment horizontal="center" vertical="top"/>
    </xf>
    <xf numFmtId="1" fontId="9" fillId="0" borderId="7" xfId="68" applyNumberFormat="1" applyFont="1" applyBorder="1" applyAlignment="1">
      <alignment horizontal="center" vertical="top"/>
    </xf>
    <xf numFmtId="1" fontId="9" fillId="0" borderId="7" xfId="69" applyNumberFormat="1" applyFont="1" applyBorder="1" applyAlignment="1">
      <alignment horizontal="center" vertical="top"/>
    </xf>
    <xf numFmtId="1" fontId="9" fillId="0" borderId="7" xfId="70" applyNumberFormat="1" applyFont="1" applyBorder="1" applyAlignment="1">
      <alignment horizontal="center" vertical="top"/>
    </xf>
    <xf numFmtId="1" fontId="9" fillId="0" borderId="7" xfId="71" applyNumberFormat="1" applyFont="1" applyBorder="1" applyAlignment="1">
      <alignment horizontal="center" vertical="top"/>
    </xf>
    <xf numFmtId="1" fontId="9" fillId="0" borderId="7" xfId="72" applyNumberFormat="1" applyFont="1" applyBorder="1" applyAlignment="1">
      <alignment horizontal="center" vertical="top"/>
    </xf>
    <xf numFmtId="1" fontId="9" fillId="0" borderId="37" xfId="73" applyNumberFormat="1" applyFont="1" applyBorder="1" applyAlignment="1">
      <alignment horizontal="center" vertical="top"/>
    </xf>
    <xf numFmtId="1" fontId="9" fillId="0" borderId="7" xfId="73" applyNumberFormat="1" applyFont="1" applyBorder="1" applyAlignment="1">
      <alignment horizontal="center" vertical="top"/>
    </xf>
    <xf numFmtId="1" fontId="9" fillId="0" borderId="7" xfId="74" applyNumberFormat="1" applyFont="1" applyBorder="1" applyAlignment="1">
      <alignment horizontal="center" vertical="top"/>
    </xf>
    <xf numFmtId="0" fontId="12" fillId="0" borderId="0" xfId="75" applyFont="1" applyAlignment="1">
      <alignment vertical="center"/>
    </xf>
  </cellXfs>
  <cellStyles count="76">
    <cellStyle name="Обычный" xfId="0" builtinId="0"/>
    <cellStyle name="Обычный 10" xfId="75" xr:uid="{3A7304F9-8503-4610-BFA7-8A8D62B00324}"/>
    <cellStyle name="Обычный_Лист1 14" xfId="30" xr:uid="{6AD9FF97-4C42-4428-A402-F9CEFF157436}"/>
    <cellStyle name="Обычный_Лист1 2" xfId="1" xr:uid="{DBE1C970-7F8C-4DF7-B3F3-89A065091E14}"/>
    <cellStyle name="Обычный_Лист1 21" xfId="3" xr:uid="{1DB4232E-093B-4887-B205-12BFAFB5EABB}"/>
    <cellStyle name="Обычный_Лист1 22" xfId="4" xr:uid="{DF55480F-B2A3-4978-8D01-EEC3CA432DF7}"/>
    <cellStyle name="Обычный_Лист1 23" xfId="5" xr:uid="{5FF7B4FF-89A9-499B-A17B-0C3C2A8E9CA8}"/>
    <cellStyle name="Обычный_Лист1 24" xfId="6" xr:uid="{35A907A9-0D1A-4935-A2D3-0E6A586C7991}"/>
    <cellStyle name="Обычный_Лист1 25" xfId="7" xr:uid="{DA6D958D-6AC7-4BB8-9D79-6054C387FA76}"/>
    <cellStyle name="Обычный_Лист1 26" xfId="8" xr:uid="{C962F3FE-2D58-41B8-8DFE-AFFED0AC872B}"/>
    <cellStyle name="Обычный_Лист1 27" xfId="9" xr:uid="{B8AABB70-5FAB-42E4-A8D0-E02578E10225}"/>
    <cellStyle name="Обычный_Лист1 28" xfId="10" xr:uid="{09FE5597-8562-4D15-9B5E-3DDFECCA38AD}"/>
    <cellStyle name="Обычный_Лист1 30" xfId="11" xr:uid="{D17EDF37-42F7-44A6-9F08-A03626EB6F82}"/>
    <cellStyle name="Обычный_Лист1 31" xfId="12" xr:uid="{6676CAE6-1541-43FC-9540-EFA98D87D572}"/>
    <cellStyle name="Обычный_Лист1 32" xfId="13" xr:uid="{0877C0D5-0D3D-4365-AF88-1F51E521B0A4}"/>
    <cellStyle name="Обычный_Лист1 33" xfId="14" xr:uid="{5BA38BA4-A9AA-4389-9BA4-CB66025835B4}"/>
    <cellStyle name="Обычный_Лист1 34" xfId="15" xr:uid="{5388408F-1748-46E6-BB75-FF6EA090E283}"/>
    <cellStyle name="Обычный_Лист1 35" xfId="16" xr:uid="{207FDEC9-D4C3-4FE3-AA0A-92EFA42447EE}"/>
    <cellStyle name="Обычный_Лист1 36" xfId="17" xr:uid="{A90F76EC-488B-455E-8A2D-C3E4A91B28AB}"/>
    <cellStyle name="Обычный_Лист1 37" xfId="18" xr:uid="{05822211-5948-4981-A03D-48C3A34E7DA2}"/>
    <cellStyle name="Обычный_Лист1 38" xfId="19" xr:uid="{91E1666C-A6CD-4F99-B006-CE963C22D9E1}"/>
    <cellStyle name="Обычный_Лист1 39" xfId="20" xr:uid="{A6D65C7F-15E0-4E7E-BFAA-CED94C1C2CF7}"/>
    <cellStyle name="Обычный_Лист1 40" xfId="21" xr:uid="{3176DCAF-9DEB-416D-98B9-0C6FDCCA26AD}"/>
    <cellStyle name="Обычный_Лист1 41" xfId="22" xr:uid="{E037DE72-6E6F-45D7-A500-8151BF2A0F0A}"/>
    <cellStyle name="Обычный_Лист1 42" xfId="23" xr:uid="{D6F74E93-003C-4AFE-A6CF-D5213E9AA59E}"/>
    <cellStyle name="Обычный_Лист1 43" xfId="24" xr:uid="{225982A7-6DB3-4C92-B7E9-B217C124F4B0}"/>
    <cellStyle name="Обычный_Лист1 44" xfId="25" xr:uid="{EF95B623-7339-46D9-95B8-6D7B7C431844}"/>
    <cellStyle name="Обычный_Лист1 45" xfId="26" xr:uid="{475F9793-47D8-4514-A473-46E6DDBB9197}"/>
    <cellStyle name="Обычный_Лист1 46" xfId="27" xr:uid="{A18A051F-210B-4632-A88D-1A211FD8AF4C}"/>
    <cellStyle name="Обычный_Лист1 47" xfId="28" xr:uid="{60262C6F-ED41-4EA4-9B66-66417F8164ED}"/>
    <cellStyle name="Обычный_Лист1 48" xfId="29" xr:uid="{7C732BA0-C2F0-439C-8FFA-D4FC0D61C8DA}"/>
    <cellStyle name="Обычный_Лист1 49" xfId="31" xr:uid="{BAB7B2FF-1C05-4403-A349-CF30B4E4FFA4}"/>
    <cellStyle name="Обычный_Лист1 50" xfId="32" xr:uid="{ACB608D1-992E-46C9-9A57-DC1A4EFAF91F}"/>
    <cellStyle name="Обычный_Лист1 51" xfId="33" xr:uid="{B58544C2-2086-4E02-9529-5ACB5AD957DE}"/>
    <cellStyle name="Обычный_Лист1 52" xfId="34" xr:uid="{45E73721-9679-401C-9F63-B6147A625B30}"/>
    <cellStyle name="Обычный_Лист1 53" xfId="35" xr:uid="{35956B30-52B1-40BB-94A3-6C0BB5F046F7}"/>
    <cellStyle name="Обычный_Лист1 54" xfId="36" xr:uid="{263CEEE5-21B7-4ED4-A609-CD44826D31FF}"/>
    <cellStyle name="Обычный_Лист1 55" xfId="37" xr:uid="{3C114E98-3442-4160-93CD-76B65D2D17FD}"/>
    <cellStyle name="Обычный_Лист1 56" xfId="38" xr:uid="{07162648-379B-4B0C-913C-9B147335ABBA}"/>
    <cellStyle name="Обычный_Лист1 57" xfId="39" xr:uid="{0E34EE13-980E-4099-84F4-081C53BB9A7B}"/>
    <cellStyle name="Обычный_Лист1 58" xfId="40" xr:uid="{61B49E0F-96D9-4884-93BC-0AC79B2D1B62}"/>
    <cellStyle name="Обычный_Лист1 59" xfId="41" xr:uid="{BD26278F-FD1A-4498-8CEE-C070FC75D3F0}"/>
    <cellStyle name="Обычный_Лист1 60" xfId="42" xr:uid="{F6DD0EBC-1025-4E07-9FFB-7CE935230DB4}"/>
    <cellStyle name="Обычный_Лист1 61" xfId="43" xr:uid="{E966400D-79E4-4F65-A3A5-24A862AC5A8C}"/>
    <cellStyle name="Обычный_Лист1 62" xfId="44" xr:uid="{DA6B8DD7-BA61-4C36-8684-D1D419B87864}"/>
    <cellStyle name="Обычный_Лист1 63" xfId="45" xr:uid="{6E70D8BA-685E-46DC-844B-C04DA217323B}"/>
    <cellStyle name="Обычный_Лист1 64" xfId="46" xr:uid="{17E84188-4512-4378-83A0-6C911C4CC2E6}"/>
    <cellStyle name="Обычный_Лист1 65" xfId="47" xr:uid="{A68113AA-8294-4015-BE5F-F634DA5E2C6E}"/>
    <cellStyle name="Обычный_Лист1 66" xfId="48" xr:uid="{10A432E9-A53B-4CF5-84E3-9AE7145032D9}"/>
    <cellStyle name="Обычный_Лист1 67" xfId="49" xr:uid="{F01C8B65-9131-4F29-8829-0FC054458F7F}"/>
    <cellStyle name="Обычный_Лист1 68" xfId="50" xr:uid="{869DBEBF-F0DB-4A62-82CE-E3EDCEA9DA23}"/>
    <cellStyle name="Обычный_Лист1 69" xfId="51" xr:uid="{5BD2EF9E-D27E-44E1-89AD-734026DCBC00}"/>
    <cellStyle name="Обычный_Лист1 70" xfId="52" xr:uid="{382C4FAE-AC11-4308-BB9E-8283FC7C7E6E}"/>
    <cellStyle name="Обычный_Лист1 71" xfId="53" xr:uid="{C7298396-0319-4EF9-BE46-B906880A6DB2}"/>
    <cellStyle name="Обычный_Лист1 72" xfId="54" xr:uid="{73E94424-0193-4766-A5BD-B63BF9E1622E}"/>
    <cellStyle name="Обычный_Лист1 73" xfId="55" xr:uid="{88449292-5FF4-4A38-8AA5-53427ADAE51A}"/>
    <cellStyle name="Обычный_Лист1 74" xfId="56" xr:uid="{7AB2C783-4124-4E6F-9979-52752C74D9BD}"/>
    <cellStyle name="Обычный_Лист1 75" xfId="57" xr:uid="{14379C87-41EA-496B-BB76-F6E3CA51F061}"/>
    <cellStyle name="Обычный_Лист1 76" xfId="58" xr:uid="{926281D2-CAB5-464E-8848-8FE746E43B71}"/>
    <cellStyle name="Обычный_Лист1 77" xfId="59" xr:uid="{E5131A68-7969-4B07-89F7-7E402C9615FC}"/>
    <cellStyle name="Обычный_Лист1 78" xfId="60" xr:uid="{807C7732-D41B-4267-99AE-C70C6C984FE1}"/>
    <cellStyle name="Обычный_Лист1 79" xfId="61" xr:uid="{DB815696-4687-4D21-A247-AAA6AEEFC11F}"/>
    <cellStyle name="Обычный_Лист1 80" xfId="62" xr:uid="{6BA991A1-4FDC-4442-81C0-1A36CC80CB5A}"/>
    <cellStyle name="Обычный_Лист1 81" xfId="63" xr:uid="{826244B3-BBC7-43D1-A3AC-B080FC63C05A}"/>
    <cellStyle name="Обычный_Лист1 82" xfId="64" xr:uid="{13F61E71-60B9-4F32-8EFA-7AB24B3B8E31}"/>
    <cellStyle name="Обычный_Лист1 83" xfId="65" xr:uid="{3D1C066C-A541-4111-9D76-BBBA4117C7E3}"/>
    <cellStyle name="Обычный_Лист1 84" xfId="66" xr:uid="{979EF54F-F9A0-4876-A12B-0C90508C3A6D}"/>
    <cellStyle name="Обычный_Лист1 85" xfId="67" xr:uid="{8CF7F5B1-361E-4D02-AB64-BC5D71842ED3}"/>
    <cellStyle name="Обычный_Лист1 86" xfId="68" xr:uid="{3917A38B-1064-496B-B46E-9D2623BD140D}"/>
    <cellStyle name="Обычный_Лист1 87" xfId="69" xr:uid="{A4B4E877-D779-4F99-ACA2-10028ED96807}"/>
    <cellStyle name="Обычный_Лист1 88" xfId="70" xr:uid="{F6086F81-2ACC-4EDE-B4A0-EEC94F169067}"/>
    <cellStyle name="Обычный_Лист1 89" xfId="71" xr:uid="{C177571C-03ED-4DAA-81CF-3D71E00D3909}"/>
    <cellStyle name="Обычный_Лист1 90" xfId="72" xr:uid="{7472ADB1-6913-4BC3-8635-4A3A8E3415BB}"/>
    <cellStyle name="Обычный_Лист1 91" xfId="73" xr:uid="{6BD38F8E-C196-4CA3-859C-7158BCA32396}"/>
    <cellStyle name="Обычный_Лист1 92" xfId="74" xr:uid="{E95FE9E9-8E63-42FA-843E-5BAF314C7B18}"/>
    <cellStyle name="Обычный_Лист2" xfId="2" xr:uid="{33AA0D6E-4131-4862-87BD-018B36D640B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-19/Desktop/&#1089;%202025%20&#1053;&#1054;&#1042;&#1054;&#1045;%20&#1052;&#1045;&#1053;&#1070;%20&#1076;&#1083;&#1103;%20&#1044;&#1054;&#1059;/&#1089;%202025%20&#1053;&#1054;&#1042;&#1054;&#1045;%20&#1052;&#1045;&#1053;&#1070;%20&#1076;&#1083;&#1103;%20&#1044;&#1054;&#1059;/&#1052;&#1077;&#1085;&#1102;%20&#1090;&#1080;&#1087;&#1086;&#1074;&#1086;&#1077;%20&#1090;&#1088;&#1072;&#1076;&#1080;&#1094;&#1080;&#1086;&#1085;&#1085;&#1086;&#1077;/&#1058;&#1080;&#1087;&#1086;&#1074;&#1086;&#1077;%20&#1084;&#1077;&#1085;&#1102;%20%203-7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-19/Desktop/&#1089;%202025%20&#1053;&#1054;&#1042;&#1054;&#1045;%20&#1052;&#1045;&#1053;&#1070;%20&#1076;&#1083;&#1103;%20&#1044;&#1054;&#1059;/&#1089;%202025%20&#1053;&#1054;&#1042;&#1054;&#1045;%20&#1052;&#1045;&#1053;&#1070;%20&#1076;&#1083;&#1103;%20&#1044;&#1054;&#1059;/&#1052;&#1077;&#1085;&#1102;%20&#1090;&#1080;&#1087;&#1086;&#1074;&#1086;&#1077;%20&#1090;&#1088;&#1072;&#1076;&#1080;&#1094;&#1080;&#1086;&#1085;&#1085;&#1086;&#1077;/&#1058;&#1080;&#1087;&#1086;&#1074;&#1086;&#1077;%20&#1084;&#1077;&#1085;&#1102;%201-3%20&#1075;&#1086;&#1076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"/>
      <sheetName val="МЕНЮ"/>
      <sheetName val="Показатели ХЭХ"/>
      <sheetName val="Соотношение ЭЦ"/>
      <sheetName val="Лист2"/>
      <sheetName val="Выполнение норм"/>
    </sheetNames>
    <sheetDataSet>
      <sheetData sheetId="0" refreshError="1"/>
      <sheetData sheetId="1">
        <row r="23">
          <cell r="A23" t="str">
            <v>26/М/ССЖ</v>
          </cell>
          <cell r="B23" t="str">
            <v>Салат из картофеля с зеленым горошком</v>
          </cell>
          <cell r="C23">
            <v>60</v>
          </cell>
          <cell r="D23">
            <v>1.03</v>
          </cell>
          <cell r="E23">
            <v>4.13</v>
          </cell>
          <cell r="F23">
            <v>5.31</v>
          </cell>
          <cell r="G23">
            <v>62.37</v>
          </cell>
          <cell r="J23">
            <v>5.0999999999999996</v>
          </cell>
        </row>
        <row r="24">
          <cell r="A24" t="str">
            <v>63/М/ССЖ</v>
          </cell>
          <cell r="B24" t="str">
            <v>Борщ из капусты с картофелем со сметаной с говядиной, 180/10/10</v>
          </cell>
          <cell r="C24">
            <v>200</v>
          </cell>
          <cell r="D24">
            <v>4.54</v>
          </cell>
          <cell r="E24">
            <v>6.51</v>
          </cell>
          <cell r="F24">
            <v>7.73</v>
          </cell>
          <cell r="G24">
            <v>108.33</v>
          </cell>
          <cell r="J24">
            <v>7.16</v>
          </cell>
        </row>
        <row r="25">
          <cell r="A25" t="str">
            <v>294/М/ССЖ</v>
          </cell>
          <cell r="B25" t="str">
            <v>Бефстроганов из отварной говядины</v>
          </cell>
          <cell r="C25">
            <v>80</v>
          </cell>
          <cell r="D25">
            <v>12.33</v>
          </cell>
          <cell r="E25">
            <v>11.72</v>
          </cell>
          <cell r="F25">
            <v>1.96</v>
          </cell>
          <cell r="G25">
            <v>165.18</v>
          </cell>
          <cell r="J25">
            <v>0.2</v>
          </cell>
        </row>
        <row r="26">
          <cell r="A26" t="str">
            <v>335/М/ССЖ</v>
          </cell>
          <cell r="B26" t="str">
            <v>Макаронные изделия отварные</v>
          </cell>
          <cell r="C26">
            <v>130</v>
          </cell>
          <cell r="D26">
            <v>4.47</v>
          </cell>
          <cell r="E26">
            <v>4.12</v>
          </cell>
          <cell r="F26">
            <v>27.62</v>
          </cell>
          <cell r="G26">
            <v>164.69</v>
          </cell>
        </row>
        <row r="27">
          <cell r="B27" t="str">
            <v>Сок фруктовый</v>
          </cell>
          <cell r="C27">
            <v>180</v>
          </cell>
          <cell r="D27">
            <v>0.9</v>
          </cell>
          <cell r="E27">
            <v>0.18</v>
          </cell>
          <cell r="F27">
            <v>18.18</v>
          </cell>
          <cell r="G27">
            <v>82.8</v>
          </cell>
          <cell r="J27">
            <v>3.6</v>
          </cell>
        </row>
        <row r="28">
          <cell r="B28" t="str">
            <v>Хлеб пшеничный</v>
          </cell>
          <cell r="C28">
            <v>20</v>
          </cell>
          <cell r="D28">
            <v>1.52</v>
          </cell>
          <cell r="E28">
            <v>0.16</v>
          </cell>
          <cell r="F28">
            <v>9.84</v>
          </cell>
          <cell r="G28">
            <v>47</v>
          </cell>
        </row>
        <row r="29">
          <cell r="B29" t="str">
            <v>Хлеб ржано-пшеничный</v>
          </cell>
          <cell r="C29">
            <v>20</v>
          </cell>
          <cell r="D29">
            <v>1.1200000000000001</v>
          </cell>
          <cell r="E29">
            <v>0.22</v>
          </cell>
          <cell r="F29">
            <v>9.8800000000000008</v>
          </cell>
          <cell r="G29">
            <v>46.4</v>
          </cell>
        </row>
        <row r="32">
          <cell r="C32">
            <v>50</v>
          </cell>
          <cell r="D32">
            <v>5.35</v>
          </cell>
          <cell r="E32">
            <v>3.55</v>
          </cell>
          <cell r="F32">
            <v>16.73</v>
          </cell>
          <cell r="G32">
            <v>119.95</v>
          </cell>
        </row>
        <row r="33">
          <cell r="C33">
            <v>200</v>
          </cell>
          <cell r="D33">
            <v>5.6</v>
          </cell>
          <cell r="E33">
            <v>5</v>
          </cell>
          <cell r="F33">
            <v>26</v>
          </cell>
          <cell r="G33">
            <v>172</v>
          </cell>
        </row>
        <row r="36">
          <cell r="C36">
            <v>85</v>
          </cell>
          <cell r="D36">
            <v>13.09</v>
          </cell>
          <cell r="E36">
            <v>10.030000000000001</v>
          </cell>
          <cell r="F36">
            <v>8.6</v>
          </cell>
          <cell r="G36">
            <v>176.35</v>
          </cell>
          <cell r="J36">
            <v>0.32</v>
          </cell>
        </row>
        <row r="37">
          <cell r="C37">
            <v>150</v>
          </cell>
          <cell r="D37">
            <v>3.01</v>
          </cell>
          <cell r="E37">
            <v>4.6500000000000004</v>
          </cell>
          <cell r="F37">
            <v>20.170000000000002</v>
          </cell>
          <cell r="G37">
            <v>134.72999999999999</v>
          </cell>
          <cell r="J37">
            <v>10.5</v>
          </cell>
        </row>
        <row r="38">
          <cell r="C38">
            <v>180</v>
          </cell>
          <cell r="D38">
            <v>1.55</v>
          </cell>
          <cell r="E38">
            <v>1.61</v>
          </cell>
          <cell r="F38">
            <v>12.36</v>
          </cell>
          <cell r="G38">
            <v>70.66</v>
          </cell>
          <cell r="J38">
            <v>0.7</v>
          </cell>
        </row>
        <row r="39">
          <cell r="C39">
            <v>40</v>
          </cell>
          <cell r="D39">
            <v>3.04</v>
          </cell>
          <cell r="E39">
            <v>0.32</v>
          </cell>
          <cell r="F39">
            <v>19.68</v>
          </cell>
          <cell r="G39">
            <v>94</v>
          </cell>
        </row>
        <row r="52">
          <cell r="A52" t="str">
            <v>71/И</v>
          </cell>
          <cell r="B52" t="str">
            <v>Подгарнировка из зеленого горошка</v>
          </cell>
          <cell r="C52">
            <v>50</v>
          </cell>
          <cell r="D52">
            <v>1.55</v>
          </cell>
          <cell r="E52">
            <v>0.1</v>
          </cell>
          <cell r="F52">
            <v>3.25</v>
          </cell>
          <cell r="G52">
            <v>20</v>
          </cell>
          <cell r="J52">
            <v>5</v>
          </cell>
        </row>
        <row r="53">
          <cell r="A53" t="str">
            <v>229/М/ССЖ</v>
          </cell>
          <cell r="B53" t="str">
            <v>Омлет натуральный</v>
          </cell>
          <cell r="C53">
            <v>120</v>
          </cell>
          <cell r="D53">
            <v>13.32</v>
          </cell>
          <cell r="E53">
            <v>13.71</v>
          </cell>
          <cell r="F53">
            <v>2.8</v>
          </cell>
          <cell r="G53">
            <v>188.75</v>
          </cell>
          <cell r="J53">
            <v>0.26</v>
          </cell>
        </row>
        <row r="54">
          <cell r="A54" t="str">
            <v>412/М/ССЖ</v>
          </cell>
          <cell r="B54" t="str">
            <v>Чай с сахаром и лимоном, 180/10</v>
          </cell>
          <cell r="C54">
            <v>180</v>
          </cell>
          <cell r="D54">
            <v>0.15</v>
          </cell>
          <cell r="E54">
            <v>0.02</v>
          </cell>
          <cell r="F54">
            <v>10.19</v>
          </cell>
          <cell r="G54">
            <v>42.7</v>
          </cell>
          <cell r="J54">
            <v>2.4500000000000002</v>
          </cell>
        </row>
        <row r="55">
          <cell r="B55" t="str">
            <v>Хлеб пшеничный</v>
          </cell>
          <cell r="C55">
            <v>70</v>
          </cell>
          <cell r="D55">
            <v>5.32</v>
          </cell>
          <cell r="E55">
            <v>0.56000000000000005</v>
          </cell>
          <cell r="F55">
            <v>34.44</v>
          </cell>
          <cell r="G55">
            <v>164.5</v>
          </cell>
        </row>
        <row r="56">
          <cell r="C56">
            <v>420</v>
          </cell>
          <cell r="D56">
            <v>20.34</v>
          </cell>
          <cell r="E56">
            <v>14.39</v>
          </cell>
          <cell r="F56">
            <v>50.68</v>
          </cell>
          <cell r="G56">
            <v>415.95</v>
          </cell>
        </row>
        <row r="58">
          <cell r="A58" t="str">
            <v>386/М</v>
          </cell>
          <cell r="B58" t="str">
            <v>Яблоко</v>
          </cell>
          <cell r="C58">
            <v>100</v>
          </cell>
          <cell r="D58">
            <v>0.4</v>
          </cell>
          <cell r="E58">
            <v>0.4</v>
          </cell>
          <cell r="F58">
            <v>9.8000000000000007</v>
          </cell>
          <cell r="G58">
            <v>47</v>
          </cell>
        </row>
        <row r="61">
          <cell r="A61" t="str">
            <v>15/М/ССЖ</v>
          </cell>
          <cell r="B61" t="str">
            <v>Салат из свежих помидоров и огурцов</v>
          </cell>
          <cell r="C61">
            <v>60</v>
          </cell>
          <cell r="D61">
            <v>0.56999999999999995</v>
          </cell>
          <cell r="E61">
            <v>2.09</v>
          </cell>
          <cell r="F61">
            <v>2.09</v>
          </cell>
          <cell r="G61">
            <v>30.23</v>
          </cell>
          <cell r="J61">
            <v>9.49</v>
          </cell>
        </row>
        <row r="62">
          <cell r="A62" t="str">
            <v>82/М/ССЖ</v>
          </cell>
          <cell r="B62" t="str">
            <v>Рассольник ленинградский (крупа перловая) с курицей, 180/15</v>
          </cell>
          <cell r="C62">
            <v>195</v>
          </cell>
          <cell r="D62">
            <v>6</v>
          </cell>
          <cell r="E62">
            <v>5.94</v>
          </cell>
          <cell r="F62">
            <v>13.51</v>
          </cell>
          <cell r="G62">
            <v>131.63</v>
          </cell>
          <cell r="J62">
            <v>5.91</v>
          </cell>
        </row>
        <row r="63">
          <cell r="A63" t="str">
            <v>308/М/ССЖ</v>
          </cell>
          <cell r="B63" t="str">
            <v>Запеканка картофельная с мясом отварным (свинина)</v>
          </cell>
          <cell r="C63">
            <v>200</v>
          </cell>
          <cell r="D63">
            <v>12.42</v>
          </cell>
          <cell r="E63">
            <v>17.649999999999999</v>
          </cell>
          <cell r="F63">
            <v>24.24</v>
          </cell>
          <cell r="G63">
            <v>307.32</v>
          </cell>
          <cell r="J63">
            <v>12.4</v>
          </cell>
        </row>
        <row r="64">
          <cell r="A64" t="str">
            <v>394/М/ССЖ</v>
          </cell>
          <cell r="B64" t="str">
            <v>Компот из смеси сухофруктов, 180/10</v>
          </cell>
          <cell r="C64">
            <v>180</v>
          </cell>
          <cell r="D64">
            <v>0.53</v>
          </cell>
          <cell r="E64">
            <v>0.04</v>
          </cell>
          <cell r="F64">
            <v>16.82</v>
          </cell>
          <cell r="G64">
            <v>70.55</v>
          </cell>
          <cell r="J64">
            <v>0.54</v>
          </cell>
        </row>
        <row r="65">
          <cell r="B65" t="str">
            <v>Хлеб пшеничный</v>
          </cell>
          <cell r="C65">
            <v>20</v>
          </cell>
          <cell r="D65">
            <v>1.52</v>
          </cell>
          <cell r="E65">
            <v>0.16</v>
          </cell>
          <cell r="F65">
            <v>9.84</v>
          </cell>
          <cell r="G65">
            <v>47</v>
          </cell>
        </row>
        <row r="66">
          <cell r="B66" t="str">
            <v>Хлеб ржано-пшеничный</v>
          </cell>
          <cell r="C66">
            <v>30</v>
          </cell>
          <cell r="D66">
            <v>1.68</v>
          </cell>
          <cell r="E66">
            <v>0.33</v>
          </cell>
          <cell r="F66">
            <v>14.82</v>
          </cell>
          <cell r="G66">
            <v>69.599999999999994</v>
          </cell>
        </row>
        <row r="69">
          <cell r="B69" t="str">
            <v>Печенье</v>
          </cell>
          <cell r="C69">
            <v>50</v>
          </cell>
          <cell r="D69">
            <v>3.75</v>
          </cell>
          <cell r="E69">
            <v>4.9000000000000004</v>
          </cell>
          <cell r="F69">
            <v>37.200000000000003</v>
          </cell>
          <cell r="G69">
            <v>208.5</v>
          </cell>
        </row>
        <row r="70">
          <cell r="B70" t="str">
            <v>Молоко кипяченое (3,2%)</v>
          </cell>
          <cell r="C70">
            <v>200</v>
          </cell>
          <cell r="D70">
            <v>5.8</v>
          </cell>
          <cell r="E70">
            <v>6.4</v>
          </cell>
          <cell r="F70">
            <v>9.4</v>
          </cell>
          <cell r="G70">
            <v>120</v>
          </cell>
        </row>
        <row r="73">
          <cell r="A73" t="str">
            <v>71/И</v>
          </cell>
          <cell r="B73" t="str">
            <v>Подгарнировка из свежих огурцов</v>
          </cell>
          <cell r="C73">
            <v>30</v>
          </cell>
          <cell r="D73">
            <v>0.21</v>
          </cell>
          <cell r="E73">
            <v>0.03</v>
          </cell>
          <cell r="F73">
            <v>0.56999999999999995</v>
          </cell>
          <cell r="G73">
            <v>3.3</v>
          </cell>
          <cell r="J73">
            <v>2.1</v>
          </cell>
        </row>
        <row r="74">
          <cell r="A74" t="str">
            <v>326/М/ССЖ</v>
          </cell>
          <cell r="B74" t="str">
            <v>Зразы куриные с омлетом и овощами с соусом томатным, 80/20</v>
          </cell>
          <cell r="C74">
            <v>100</v>
          </cell>
          <cell r="D74">
            <v>12.860000000000001</v>
          </cell>
          <cell r="E74">
            <v>14.379999999999999</v>
          </cell>
          <cell r="F74">
            <v>8.36</v>
          </cell>
          <cell r="G74">
            <v>215.21999999999997</v>
          </cell>
          <cell r="J74">
            <v>4.08</v>
          </cell>
        </row>
        <row r="75">
          <cell r="A75" t="str">
            <v>330/М/ССЖ</v>
          </cell>
          <cell r="B75" t="str">
            <v>Каша гречневая рассыпчатая</v>
          </cell>
          <cell r="C75">
            <v>130</v>
          </cell>
          <cell r="D75">
            <v>5.23</v>
          </cell>
          <cell r="E75">
            <v>4.91</v>
          </cell>
          <cell r="F75">
            <v>22.9</v>
          </cell>
          <cell r="G75">
            <v>155.84</v>
          </cell>
        </row>
        <row r="76">
          <cell r="A76" t="str">
            <v>376/И</v>
          </cell>
          <cell r="B76" t="str">
            <v>Чай с шиповником, 180/10</v>
          </cell>
          <cell r="C76">
            <v>180</v>
          </cell>
          <cell r="D76">
            <v>0.2</v>
          </cell>
          <cell r="E76">
            <v>0.05</v>
          </cell>
          <cell r="F76">
            <v>11.46</v>
          </cell>
          <cell r="G76">
            <v>49.18</v>
          </cell>
          <cell r="J76">
            <v>30.05</v>
          </cell>
        </row>
        <row r="77">
          <cell r="B77" t="str">
            <v>Хлеб пшеничный</v>
          </cell>
          <cell r="C77">
            <v>20</v>
          </cell>
          <cell r="D77">
            <v>1.52</v>
          </cell>
          <cell r="E77">
            <v>0.16</v>
          </cell>
          <cell r="F77">
            <v>9.84</v>
          </cell>
          <cell r="G77">
            <v>47</v>
          </cell>
        </row>
        <row r="108">
          <cell r="B108" t="str">
            <v>Сочни с творогом</v>
          </cell>
        </row>
        <row r="109">
          <cell r="B109" t="str">
            <v>Снежок</v>
          </cell>
        </row>
        <row r="112">
          <cell r="A112" t="str">
            <v>288/М/ССЖ</v>
          </cell>
          <cell r="B112" t="str">
            <v>Биточки из кальмаров и рыбы с маслом сливочным, 80/5</v>
          </cell>
        </row>
        <row r="113">
          <cell r="A113" t="str">
            <v>348/М/ССЖ</v>
          </cell>
          <cell r="B113" t="str">
            <v>Пюре из цветной капусты с картофелем</v>
          </cell>
        </row>
        <row r="114">
          <cell r="A114" t="str">
            <v>413/М/ССЖ</v>
          </cell>
          <cell r="B114" t="str">
            <v>Чай с молоком (3,2%), 180/10</v>
          </cell>
        </row>
        <row r="115">
          <cell r="B115" t="str">
            <v>Хлеб пшеничный</v>
          </cell>
        </row>
        <row r="128">
          <cell r="A128" t="str">
            <v>6/М</v>
          </cell>
          <cell r="B128" t="str">
            <v>Масло сливочное</v>
          </cell>
        </row>
        <row r="129">
          <cell r="A129" t="str">
            <v>245/М/ССЖ</v>
          </cell>
          <cell r="B129" t="str">
            <v>Сырники из творога с соусом кисельным из сухофруктов, 150/50</v>
          </cell>
        </row>
        <row r="130">
          <cell r="A130" t="str">
            <v>411/М/ССЖ</v>
          </cell>
          <cell r="B130" t="str">
            <v>Чай с сахаром, 180/10</v>
          </cell>
        </row>
        <row r="131">
          <cell r="B131" t="str">
            <v>Хлеб пшеничный</v>
          </cell>
        </row>
        <row r="137">
          <cell r="A137" t="str">
            <v>32/И</v>
          </cell>
          <cell r="B137" t="str">
            <v>Салат из цветной капусты, брокколи, помидоров и зелени</v>
          </cell>
        </row>
        <row r="138">
          <cell r="A138" t="str">
            <v>91/М/ССЖ</v>
          </cell>
          <cell r="B138" t="str">
            <v>Суп картофельный с клецками с курицей, 180/15</v>
          </cell>
        </row>
        <row r="139">
          <cell r="A139" t="str">
            <v>299/М/ССЖ</v>
          </cell>
          <cell r="B139" t="str">
            <v>Биточки мясные с соусом томатным, 80/20</v>
          </cell>
        </row>
        <row r="140">
          <cell r="A140" t="str">
            <v>339/М/ССЖ</v>
          </cell>
          <cell r="B140" t="str">
            <v>Картофельное пюре</v>
          </cell>
        </row>
        <row r="141">
          <cell r="A141" t="str">
            <v>355/М/ССЖ</v>
          </cell>
          <cell r="B141" t="str">
            <v>Кисель из кураги, 180/10</v>
          </cell>
        </row>
        <row r="142">
          <cell r="B142" t="str">
            <v>Хлеб пшеничный</v>
          </cell>
        </row>
        <row r="143">
          <cell r="B143" t="str">
            <v>Хлеб ржано-пшеничный</v>
          </cell>
        </row>
        <row r="150">
          <cell r="A150" t="str">
            <v>41/И</v>
          </cell>
          <cell r="B150" t="str">
            <v>Подгарнировка из свежих помидоров</v>
          </cell>
        </row>
        <row r="151">
          <cell r="A151" t="str">
            <v>326/К/ССЖ</v>
          </cell>
          <cell r="B151" t="str">
            <v>Наггетсы куриные с соусом сметанно-томатным, 80/20</v>
          </cell>
        </row>
        <row r="152">
          <cell r="A152" t="str">
            <v>335/М/ССЖ</v>
          </cell>
          <cell r="B152" t="str">
            <v>Макаронные изделия отварные</v>
          </cell>
        </row>
        <row r="153">
          <cell r="A153" t="str">
            <v>377/И</v>
          </cell>
          <cell r="B153" t="str">
            <v>Чай ягодный, 180/10</v>
          </cell>
        </row>
        <row r="154">
          <cell r="B154" t="str">
            <v>Хлеб пшеничный</v>
          </cell>
        </row>
        <row r="167">
          <cell r="A167" t="str">
            <v>6/М</v>
          </cell>
          <cell r="B167" t="str">
            <v>Масло сливочное</v>
          </cell>
        </row>
        <row r="168">
          <cell r="A168" t="str">
            <v>7/М</v>
          </cell>
          <cell r="B168" t="str">
            <v>Сыр полутвердый</v>
          </cell>
        </row>
        <row r="169">
          <cell r="A169" t="str">
            <v>199/М/ССЖ</v>
          </cell>
          <cell r="B169" t="str">
            <v>Каша жидкая молочная из овсяных хлопьев " Геркулес" с ягодами, 190/10</v>
          </cell>
        </row>
        <row r="170">
          <cell r="A170" t="str">
            <v>416/М/ССЖ</v>
          </cell>
          <cell r="B170" t="str">
            <v>Какао на молоке (3,2%), 180/10</v>
          </cell>
        </row>
        <row r="171">
          <cell r="B171" t="str">
            <v>Хлеб пшеничный</v>
          </cell>
        </row>
        <row r="177">
          <cell r="A177" t="str">
            <v>46/М/ССЖ</v>
          </cell>
          <cell r="B177" t="str">
            <v>Винегрет овощной</v>
          </cell>
        </row>
        <row r="178">
          <cell r="A178" t="str">
            <v>73/М/ССЖ</v>
          </cell>
          <cell r="B178" t="str">
            <v>Щи из свежей капусты с картофелем со сметаной с говядиной, 180/10/10</v>
          </cell>
        </row>
        <row r="179">
          <cell r="A179" t="str">
            <v>268/И</v>
          </cell>
          <cell r="B179" t="str">
            <v>Котлета из мяса и печени с маслом сливочным, 80/5</v>
          </cell>
        </row>
        <row r="180">
          <cell r="A180" t="str">
            <v>330/М/ССЖ</v>
          </cell>
          <cell r="B180" t="str">
            <v>Каша гречневая рассыпчатая</v>
          </cell>
        </row>
        <row r="181">
          <cell r="B181" t="str">
            <v>Сок фруктовый</v>
          </cell>
        </row>
        <row r="182">
          <cell r="B182" t="str">
            <v>Хлеб пшеничный</v>
          </cell>
        </row>
        <row r="183">
          <cell r="B183" t="str">
            <v>Хлеб ржано-пшеничный</v>
          </cell>
        </row>
        <row r="190">
          <cell r="A190" t="str">
            <v>281/М/ССЖ</v>
          </cell>
          <cell r="B190" t="str">
            <v>Зразы рыбные с яйцом (горбуша) с маслом сливочным, 80/5</v>
          </cell>
        </row>
        <row r="191">
          <cell r="A191" t="str">
            <v>1248/И</v>
          </cell>
          <cell r="B191" t="str">
            <v>Овощи запеченные</v>
          </cell>
        </row>
        <row r="192">
          <cell r="A192" t="str">
            <v>413/М/ССЖ</v>
          </cell>
          <cell r="B192" t="str">
            <v>Чай с молоком (3,2%), 180/10</v>
          </cell>
        </row>
        <row r="193">
          <cell r="B193" t="str">
            <v>Хлеб пшеничный</v>
          </cell>
        </row>
        <row r="216">
          <cell r="A216" t="str">
            <v>27/М/ССЖ</v>
          </cell>
          <cell r="B216" t="str">
            <v>Салат из свежих помидоров и перца сладкого</v>
          </cell>
        </row>
        <row r="217">
          <cell r="A217" t="str">
            <v>87/М/ССЖ</v>
          </cell>
          <cell r="B217" t="str">
            <v>Суп картофельный с бобовыми (фасолью) с говядиной, 190/10</v>
          </cell>
        </row>
        <row r="218">
          <cell r="A218" t="str">
            <v>292/М/ССЖ</v>
          </cell>
          <cell r="B218" t="str">
            <v>Жаркое по-домашнему (свинина)</v>
          </cell>
        </row>
        <row r="219">
          <cell r="B219" t="str">
            <v>Сок фруктовый</v>
          </cell>
        </row>
        <row r="220">
          <cell r="B220" t="str">
            <v>Хлеб пшеничный</v>
          </cell>
        </row>
        <row r="221">
          <cell r="B221" t="str">
            <v>Хлеб ржано-пшеничный</v>
          </cell>
        </row>
        <row r="228">
          <cell r="A228" t="str">
            <v>71/И</v>
          </cell>
          <cell r="B228" t="str">
            <v>Подгарнировка из свежих огурцов</v>
          </cell>
        </row>
        <row r="229">
          <cell r="A229" t="str">
            <v>329/М/ССЖ</v>
          </cell>
          <cell r="B229" t="str">
            <v>Кнели из кур на пару с маслом сливочным, 80/5</v>
          </cell>
        </row>
        <row r="230">
          <cell r="A230" t="str">
            <v>415/К/КССЖ</v>
          </cell>
          <cell r="B230" t="str">
            <v>Рис припущенный с овощами</v>
          </cell>
        </row>
        <row r="231">
          <cell r="A231" t="str">
            <v>411/М/ССЖ</v>
          </cell>
          <cell r="B231" t="str">
            <v>Чай с сахаром, 180/10</v>
          </cell>
        </row>
        <row r="232">
          <cell r="B232" t="str">
            <v>Хлеб пшеничный</v>
          </cell>
        </row>
        <row r="245">
          <cell r="A245" t="str">
            <v>71/И</v>
          </cell>
          <cell r="B245" t="str">
            <v>Подгарнировка из свежих помидоров</v>
          </cell>
        </row>
        <row r="246">
          <cell r="A246" t="str">
            <v>230/М</v>
          </cell>
          <cell r="B246" t="str">
            <v>Омлет с сыром</v>
          </cell>
        </row>
        <row r="247">
          <cell r="A247" t="str">
            <v>376/И</v>
          </cell>
          <cell r="B247" t="str">
            <v>Чай с шиповником, 180/10</v>
          </cell>
        </row>
        <row r="248">
          <cell r="B248" t="str">
            <v>Хлеб пшеничный</v>
          </cell>
        </row>
        <row r="254">
          <cell r="A254" t="str">
            <v>49/И</v>
          </cell>
          <cell r="B254" t="str">
            <v>Салат из морской капусты и моркови с яйцом</v>
          </cell>
        </row>
        <row r="255">
          <cell r="A255" t="str">
            <v>99/М/ССЖ</v>
          </cell>
          <cell r="B255" t="str">
            <v>Суп из овощей со сметаной с говядиной, 180/10/10</v>
          </cell>
        </row>
        <row r="256">
          <cell r="A256" t="str">
            <v>299/М/ССЖ</v>
          </cell>
          <cell r="B256" t="str">
            <v>Котлеты мясные с соусом томатным, 80/20</v>
          </cell>
        </row>
        <row r="257">
          <cell r="A257" t="str">
            <v>335/М/ССЖ</v>
          </cell>
          <cell r="B257" t="str">
            <v>Макаронные изделия отварные</v>
          </cell>
        </row>
        <row r="258">
          <cell r="A258" t="str">
            <v>394/М/ССЖ</v>
          </cell>
          <cell r="B258" t="str">
            <v>Компот из смеси сухофруктов, 180/10</v>
          </cell>
        </row>
        <row r="259">
          <cell r="B259" t="str">
            <v>Хлеб пшеничный</v>
          </cell>
        </row>
        <row r="260">
          <cell r="B260" t="str">
            <v>Хлеб ржано-пшеничный</v>
          </cell>
        </row>
        <row r="267">
          <cell r="A267" t="str">
            <v>284/М/ССЖ</v>
          </cell>
          <cell r="B267" t="str">
            <v>Суфле из рыбы (горбуша) с маслом сливочным, 80/5</v>
          </cell>
        </row>
        <row r="268">
          <cell r="A268" t="str">
            <v>348/М/ССЖ</v>
          </cell>
          <cell r="B268" t="str">
            <v>Пюре из цветной капусты с картофелем</v>
          </cell>
        </row>
        <row r="269">
          <cell r="A269" t="str">
            <v>413/М/ССЖ</v>
          </cell>
          <cell r="B269" t="str">
            <v>Чай с молоком (3,2%), 180/10</v>
          </cell>
        </row>
        <row r="270">
          <cell r="B270" t="str">
            <v>Хлеб пшеничный</v>
          </cell>
        </row>
        <row r="283">
          <cell r="A283" t="str">
            <v>6/М</v>
          </cell>
          <cell r="B283" t="str">
            <v>Масло сливочное</v>
          </cell>
        </row>
        <row r="284">
          <cell r="A284" t="str">
            <v>7/М</v>
          </cell>
          <cell r="B284" t="str">
            <v>Сыр полутвердый</v>
          </cell>
        </row>
        <row r="285">
          <cell r="A285" t="str">
            <v>199/М/ССЖ</v>
          </cell>
          <cell r="B285" t="str">
            <v>Каша жидкая молочная из риса и пшена с курагой, 190/10</v>
          </cell>
        </row>
        <row r="286">
          <cell r="A286" t="str">
            <v>411/М/ССЖ</v>
          </cell>
          <cell r="B286" t="str">
            <v>Чай с сахаром, 180/10</v>
          </cell>
        </row>
        <row r="287">
          <cell r="B287" t="str">
            <v>Хлеб пшеничный</v>
          </cell>
        </row>
        <row r="293">
          <cell r="A293" t="str">
            <v>13/М/ССЖ</v>
          </cell>
          <cell r="B293" t="str">
            <v>Салат из свежих огурцов</v>
          </cell>
        </row>
        <row r="294">
          <cell r="A294" t="str">
            <v>90/М/ССЖ</v>
          </cell>
          <cell r="B294" t="str">
            <v>Суп картофельный с рыбными фрикадельками, 160/35</v>
          </cell>
        </row>
        <row r="295">
          <cell r="A295" t="str">
            <v>284/М/ССЖ</v>
          </cell>
          <cell r="B295" t="str">
            <v>Запеканка картофельная с печенью с маслом сливочным, 200/5</v>
          </cell>
        </row>
        <row r="296">
          <cell r="B296" t="str">
            <v>Сок фруктово-овощной</v>
          </cell>
        </row>
        <row r="297">
          <cell r="B297" t="str">
            <v>Хлеб пшеничный</v>
          </cell>
        </row>
        <row r="298">
          <cell r="B298" t="str">
            <v>Хлеб ржано-пшеничный</v>
          </cell>
        </row>
        <row r="305">
          <cell r="A305" t="str">
            <v>71/И</v>
          </cell>
          <cell r="B305" t="str">
            <v>Подгарнировка из свежих помидоров</v>
          </cell>
        </row>
        <row r="306">
          <cell r="A306" t="str">
            <v>318/М/ССЖ</v>
          </cell>
          <cell r="B306" t="str">
            <v>Бефстроганов из куриного филе</v>
          </cell>
        </row>
        <row r="307">
          <cell r="A307" t="str">
            <v>330/М/ССЖ</v>
          </cell>
          <cell r="B307" t="str">
            <v>Каша пшеничная рассыпчатая</v>
          </cell>
        </row>
        <row r="308">
          <cell r="A308" t="str">
            <v>412/М/ССЖ</v>
          </cell>
          <cell r="B308" t="str">
            <v>Чай с сахаром и лимоном, 180/10</v>
          </cell>
        </row>
        <row r="309">
          <cell r="B309" t="str">
            <v>Хлеб пшеничный</v>
          </cell>
        </row>
        <row r="322">
          <cell r="A322" t="str">
            <v>6/М</v>
          </cell>
          <cell r="B322" t="str">
            <v>Масло сливочное</v>
          </cell>
        </row>
        <row r="323">
          <cell r="A323" t="str">
            <v>251/М/ССЖ</v>
          </cell>
          <cell r="B323" t="str">
            <v>Запеканка из творога с соусом кисельным из сухофруктов, 150/50</v>
          </cell>
        </row>
        <row r="324">
          <cell r="A324" t="str">
            <v>412/М/ССЖ</v>
          </cell>
          <cell r="B324" t="str">
            <v>Чай с сахаром и лимоном, 180/10</v>
          </cell>
        </row>
        <row r="325">
          <cell r="B325" t="str">
            <v>Хлеб пшеничный</v>
          </cell>
        </row>
        <row r="331">
          <cell r="A331" t="str">
            <v>35/М/ССЖ</v>
          </cell>
          <cell r="B331" t="str">
            <v>Салат из свеклы с зеленым горошком</v>
          </cell>
        </row>
        <row r="332">
          <cell r="A332" t="str">
            <v>229/И</v>
          </cell>
          <cell r="B332" t="str">
            <v>Суп-пюре из цветной капусты</v>
          </cell>
        </row>
        <row r="333">
          <cell r="A333" t="str">
            <v>305/М/ССЖ</v>
          </cell>
          <cell r="B333" t="str">
            <v>Фрикадельки мясные с соусом сметанно-томатным, 80/20</v>
          </cell>
        </row>
        <row r="334">
          <cell r="A334" t="str">
            <v>330/М/ССЖ</v>
          </cell>
          <cell r="B334" t="str">
            <v>Каша гречневая рассыпчатая</v>
          </cell>
        </row>
        <row r="335">
          <cell r="A335" t="str">
            <v>417/М/ССЖ</v>
          </cell>
          <cell r="B335" t="str">
            <v>Напиток из шиповника, 180/10</v>
          </cell>
        </row>
        <row r="336">
          <cell r="B336" t="str">
            <v>Хлеб пшеничный</v>
          </cell>
        </row>
        <row r="337">
          <cell r="B337" t="str">
            <v>Хлеб ржано-пшеничный</v>
          </cell>
        </row>
        <row r="344">
          <cell r="A344" t="str">
            <v>288/М/ССЖ</v>
          </cell>
          <cell r="B344" t="str">
            <v>Биточки из кальмаров и рыбы с маслом сливочным, 80/5</v>
          </cell>
        </row>
        <row r="345">
          <cell r="A345" t="str">
            <v>1248/И</v>
          </cell>
          <cell r="B345" t="str">
            <v>Овощи запеченные</v>
          </cell>
        </row>
        <row r="346">
          <cell r="A346" t="str">
            <v>413/М/ССЖ</v>
          </cell>
          <cell r="B346" t="str">
            <v>Чай с молоком (3,2%), 180/10</v>
          </cell>
        </row>
        <row r="347">
          <cell r="B347" t="str">
            <v>Хлеб пшеничный</v>
          </cell>
        </row>
        <row r="360">
          <cell r="A360" t="str">
            <v>6/М</v>
          </cell>
          <cell r="B360" t="str">
            <v>Масло сливочное</v>
          </cell>
        </row>
        <row r="361">
          <cell r="A361" t="str">
            <v>7/М</v>
          </cell>
          <cell r="B361" t="str">
            <v>Сыр полутвердый</v>
          </cell>
        </row>
        <row r="362">
          <cell r="A362" t="str">
            <v>199/М/ССЖ</v>
          </cell>
          <cell r="B362" t="str">
            <v>Каша жидкая молочная из пшеничной крупы</v>
          </cell>
        </row>
        <row r="363">
          <cell r="A363" t="str">
            <v>416/М/ССЖ</v>
          </cell>
          <cell r="B363" t="str">
            <v>Какао на молоке (3,2%), 180/10</v>
          </cell>
        </row>
        <row r="364">
          <cell r="B364" t="str">
            <v>Хлеб пшеничный</v>
          </cell>
        </row>
        <row r="370">
          <cell r="A370" t="str">
            <v>32/И</v>
          </cell>
          <cell r="B370" t="str">
            <v>Салат из цветной капусты, брокколи, помидоров и зелени</v>
          </cell>
        </row>
        <row r="371">
          <cell r="A371" t="str">
            <v>88/М/ССЖ</v>
          </cell>
          <cell r="B371" t="str">
            <v>Суп картофельный с макаронными изделиями с курицей, 180/15</v>
          </cell>
        </row>
        <row r="372">
          <cell r="A372" t="str">
            <v>294/М/ССЖ</v>
          </cell>
          <cell r="B372" t="str">
            <v>Бефстроганов из отварной говядины</v>
          </cell>
        </row>
        <row r="373">
          <cell r="A373" t="str">
            <v>339/М/ССЖ</v>
          </cell>
          <cell r="B373" t="str">
            <v>Картофельное пюре</v>
          </cell>
        </row>
        <row r="374">
          <cell r="B374" t="str">
            <v>Сок фруктовый</v>
          </cell>
        </row>
        <row r="375">
          <cell r="B375" t="str">
            <v>Хлеб пшеничный</v>
          </cell>
        </row>
        <row r="376">
          <cell r="B376" t="str">
            <v>Хлеб ржано-пшеничный</v>
          </cell>
        </row>
        <row r="383">
          <cell r="A383" t="str">
            <v>71/И</v>
          </cell>
          <cell r="B383" t="str">
            <v>Подгарнировка из свежих огурцов</v>
          </cell>
        </row>
        <row r="384">
          <cell r="A384" t="str">
            <v>322/М/ССЖ</v>
          </cell>
          <cell r="B384" t="str">
            <v>Котлеты из курицы с соусом томатным, 80/20</v>
          </cell>
        </row>
        <row r="385">
          <cell r="A385" t="str">
            <v>415/К/КССЖ</v>
          </cell>
          <cell r="B385" t="str">
            <v>Рис припущенный с овощами</v>
          </cell>
        </row>
        <row r="386">
          <cell r="A386" t="str">
            <v>376/И</v>
          </cell>
          <cell r="B386" t="str">
            <v>Чай с шиповником, 180/10</v>
          </cell>
        </row>
        <row r="387">
          <cell r="B387" t="str">
            <v>Хлеб пшеничный</v>
          </cell>
        </row>
        <row r="400">
          <cell r="A400" t="str">
            <v>6/М</v>
          </cell>
          <cell r="B400" t="str">
            <v>Масло сливочное</v>
          </cell>
        </row>
        <row r="401">
          <cell r="A401" t="str">
            <v>7/М</v>
          </cell>
          <cell r="B401" t="str">
            <v>Сыр полутвердый</v>
          </cell>
        </row>
        <row r="402">
          <cell r="A402" t="str">
            <v>199/М/ССЖ</v>
          </cell>
          <cell r="B402" t="str">
            <v>Каша жидкая молочная из овсяных хлопьев " Геркулес" с ягодами, 190/10</v>
          </cell>
        </row>
        <row r="403">
          <cell r="A403" t="str">
            <v>414/М/ССЖ</v>
          </cell>
          <cell r="B403" t="str">
            <v>Напиток кофейный на молоке (3,2%), 180/10</v>
          </cell>
        </row>
        <row r="404">
          <cell r="B404" t="str">
            <v>Хлеб пшеничный</v>
          </cell>
        </row>
        <row r="410">
          <cell r="A410" t="str">
            <v>15/М/ССЖ</v>
          </cell>
          <cell r="B410" t="str">
            <v>Салат из свежих помидоров и огурцов</v>
          </cell>
        </row>
        <row r="411">
          <cell r="A411" t="str">
            <v>63/М/ССЖ</v>
          </cell>
          <cell r="B411" t="str">
            <v>Борщ из капусты с картофелем со сметаной с говядиной, 180/10/10</v>
          </cell>
        </row>
        <row r="412">
          <cell r="A412" t="str">
            <v>54-26М-20</v>
          </cell>
          <cell r="B412" t="str">
            <v>Плов из булгура с отварной говядиной</v>
          </cell>
        </row>
        <row r="413">
          <cell r="B413" t="str">
            <v>Сок фруктовый</v>
          </cell>
        </row>
        <row r="414">
          <cell r="B414" t="str">
            <v>Хлеб пшеничный</v>
          </cell>
        </row>
        <row r="415">
          <cell r="B415" t="str">
            <v>Хлеб ржано-пшеничный</v>
          </cell>
        </row>
        <row r="422">
          <cell r="A422" t="str">
            <v>43/М/ССЖ</v>
          </cell>
          <cell r="B422" t="str">
            <v>Салат из овощей с кукурузой</v>
          </cell>
        </row>
        <row r="423">
          <cell r="A423" t="str">
            <v>281/М/ССЖ</v>
          </cell>
          <cell r="B423" t="str">
            <v>Зразы рыбные с яйцом (горбуша)</v>
          </cell>
        </row>
        <row r="424">
          <cell r="A424" t="str">
            <v>144/М/ССЖ</v>
          </cell>
          <cell r="B424" t="str">
            <v>Картофель и овощи, тушеные в соусе</v>
          </cell>
        </row>
        <row r="425">
          <cell r="A425" t="str">
            <v>413/М/ССЖ</v>
          </cell>
          <cell r="B425" t="str">
            <v>Чай с молоком (3,2%), 180/10</v>
          </cell>
        </row>
        <row r="426">
          <cell r="B426" t="str">
            <v>Хлеб пшеничный, 30</v>
          </cell>
        </row>
        <row r="439">
          <cell r="A439" t="str">
            <v>71/И</v>
          </cell>
          <cell r="B439" t="str">
            <v>Подгарнировка из свежих огурцов</v>
          </cell>
        </row>
        <row r="440">
          <cell r="A440" t="str">
            <v>229/М/ССЖ</v>
          </cell>
          <cell r="B440" t="str">
            <v>Омлет натуральный</v>
          </cell>
        </row>
        <row r="441">
          <cell r="A441" t="str">
            <v>411/М/ССЖ</v>
          </cell>
          <cell r="B441" t="str">
            <v>Чай с сахаром, 180/10</v>
          </cell>
        </row>
        <row r="442">
          <cell r="B442" t="str">
            <v>Хлеб пшеничный</v>
          </cell>
        </row>
        <row r="448">
          <cell r="A448" t="str">
            <v>49/И</v>
          </cell>
          <cell r="B448" t="str">
            <v>Салат из морской капусты и моркови с яйцом</v>
          </cell>
        </row>
        <row r="449">
          <cell r="A449" t="str">
            <v>86/М/ССЖ</v>
          </cell>
          <cell r="B449" t="str">
            <v>Суп картофельный с рисом с курицей, 180/15</v>
          </cell>
        </row>
        <row r="450">
          <cell r="A450" t="str">
            <v>360/И</v>
          </cell>
          <cell r="B450" t="str">
            <v>Рагу из овощей со говядиной</v>
          </cell>
        </row>
        <row r="451">
          <cell r="A451" t="str">
            <v>394/М/ССЖ</v>
          </cell>
          <cell r="B451" t="str">
            <v>Компот из смеси сухофруктов, 180/10</v>
          </cell>
        </row>
        <row r="452">
          <cell r="B452" t="str">
            <v>Хлеб пшеничный</v>
          </cell>
        </row>
        <row r="453">
          <cell r="B453" t="str">
            <v>Хлеб ржано-пшеничный</v>
          </cell>
        </row>
        <row r="460">
          <cell r="A460" t="str">
            <v>71/И</v>
          </cell>
          <cell r="B460" t="str">
            <v>Подгарнировка из свежих помидоров</v>
          </cell>
        </row>
        <row r="461">
          <cell r="A461" t="str">
            <v>322/К/ССЖ</v>
          </cell>
          <cell r="B461" t="str">
            <v>Куриное филе в сырном соусе</v>
          </cell>
        </row>
        <row r="462">
          <cell r="A462" t="str">
            <v>335/М/ССЖ</v>
          </cell>
          <cell r="B462" t="str">
            <v>Макаронные изделия отварные</v>
          </cell>
        </row>
        <row r="463">
          <cell r="A463" t="str">
            <v>377/И</v>
          </cell>
          <cell r="B463" t="str">
            <v>Чай ягодный, 180/10</v>
          </cell>
        </row>
        <row r="464">
          <cell r="B464" t="str">
            <v>Хлеб пшеничный</v>
          </cell>
        </row>
        <row r="477">
          <cell r="A477" t="str">
            <v>6/М</v>
          </cell>
          <cell r="B477" t="str">
            <v>Масло сливочное</v>
          </cell>
        </row>
        <row r="478">
          <cell r="A478" t="str">
            <v>7/М</v>
          </cell>
          <cell r="B478" t="str">
            <v>Сыр полутвердый</v>
          </cell>
        </row>
        <row r="479">
          <cell r="A479" t="str">
            <v>172/И</v>
          </cell>
          <cell r="B479" t="str">
            <v>Хлопья кукурузные с молоком</v>
          </cell>
        </row>
        <row r="480">
          <cell r="A480" t="str">
            <v>416/М/ССЖ</v>
          </cell>
          <cell r="B480" t="str">
            <v>Какао на молоке (3,2%), 180/10</v>
          </cell>
        </row>
        <row r="481">
          <cell r="B481" t="str">
            <v>Хлеб пшеничный</v>
          </cell>
        </row>
        <row r="500">
          <cell r="A500" t="str">
            <v>284/М/ССЖ</v>
          </cell>
          <cell r="B500" t="str">
            <v>Суфле из рыбы (горбуша) с маслом сливочным, 80/5</v>
          </cell>
        </row>
        <row r="501">
          <cell r="A501" t="str">
            <v>339/М/ССЖ</v>
          </cell>
          <cell r="B501" t="str">
            <v>Картофельное пюре</v>
          </cell>
        </row>
        <row r="502">
          <cell r="A502" t="str">
            <v>413/М/ССЖ</v>
          </cell>
          <cell r="B502" t="str">
            <v>Чай с молоком (3,2%), 180/10</v>
          </cell>
        </row>
        <row r="503">
          <cell r="B503" t="str">
            <v>Хлеб пшеничный</v>
          </cell>
        </row>
        <row r="516">
          <cell r="A516" t="str">
            <v>6/М</v>
          </cell>
          <cell r="B516" t="str">
            <v>Масло сливочное</v>
          </cell>
        </row>
        <row r="517">
          <cell r="A517" t="str">
            <v>244/М/ССЖ</v>
          </cell>
          <cell r="B517" t="str">
            <v>Вареники ленивые с соусом кисельным из сухофруктов, 150/50</v>
          </cell>
        </row>
        <row r="518">
          <cell r="A518" t="str">
            <v>412/М/ССЖ</v>
          </cell>
          <cell r="B518" t="str">
            <v>Чай с сахаром и лимоном, 180/10</v>
          </cell>
        </row>
        <row r="519">
          <cell r="B519" t="str">
            <v>Хлеб пшеничный</v>
          </cell>
        </row>
        <row r="525">
          <cell r="A525" t="str">
            <v>46/М/ССЖ</v>
          </cell>
          <cell r="B525" t="str">
            <v>Салат из белокочанной капусты с яблоками</v>
          </cell>
        </row>
        <row r="526">
          <cell r="A526" t="str">
            <v>89/М/ССЖ</v>
          </cell>
          <cell r="B526" t="str">
            <v>Суп картофельный с мясными фрикадельками,  160/35</v>
          </cell>
        </row>
        <row r="527">
          <cell r="A527" t="str">
            <v>299/М/ССЖ</v>
          </cell>
          <cell r="B527" t="str">
            <v>Биточки мясные</v>
          </cell>
        </row>
        <row r="528">
          <cell r="A528" t="str">
            <v>144/М/ССЖ</v>
          </cell>
          <cell r="B528" t="str">
            <v>Картофель и овощи, тушеные в соусе</v>
          </cell>
        </row>
        <row r="529">
          <cell r="A529" t="str">
            <v>355/М/ССЖ</v>
          </cell>
          <cell r="B529" t="str">
            <v>Кисель из кураги, 180/10</v>
          </cell>
        </row>
        <row r="530">
          <cell r="B530" t="str">
            <v>Хлеб пшеничный</v>
          </cell>
        </row>
        <row r="531">
          <cell r="B531" t="str">
            <v>Хлеб ржано-пшеничный</v>
          </cell>
        </row>
        <row r="538">
          <cell r="A538" t="str">
            <v>71/И</v>
          </cell>
          <cell r="B538" t="str">
            <v>Подгарнировка из свежих огурцов</v>
          </cell>
        </row>
        <row r="539">
          <cell r="A539" t="str">
            <v>326/М/ССЖ</v>
          </cell>
          <cell r="B539" t="str">
            <v>Зразы куриные с омлетом и овощами с соустом томатным, 80/20</v>
          </cell>
        </row>
        <row r="540">
          <cell r="A540" t="str">
            <v>415/К/ССЖ</v>
          </cell>
          <cell r="B540" t="str">
            <v>Рис припущенный с овощами</v>
          </cell>
        </row>
        <row r="541">
          <cell r="A541" t="str">
            <v>411/М/ССЖ</v>
          </cell>
          <cell r="B541" t="str">
            <v>Чай с сахаром, 180/10</v>
          </cell>
        </row>
        <row r="542">
          <cell r="B542" t="str">
            <v>Хлеб пшеничный</v>
          </cell>
        </row>
        <row r="566">
          <cell r="B566" t="str">
            <v>Щи из свежей капусты с картофелем со сметаной с говядиной, 180/10/10</v>
          </cell>
        </row>
        <row r="567">
          <cell r="B567" t="str">
            <v>Котлета из мяса и печени с маслом сливочным, 80/5</v>
          </cell>
        </row>
        <row r="578">
          <cell r="A578" t="str">
            <v>13/М/ССЖ</v>
          </cell>
          <cell r="B578" t="str">
            <v>Салат из свежих огурцов</v>
          </cell>
        </row>
        <row r="579">
          <cell r="A579" t="str">
            <v>271/М/ССЖ</v>
          </cell>
          <cell r="B579" t="str">
            <v>Биточки рыбные (треска) с маслом сливочным, 80/5</v>
          </cell>
        </row>
        <row r="580">
          <cell r="A580" t="str">
            <v>348/М/ССЖ</v>
          </cell>
          <cell r="B580" t="str">
            <v>Пюре из цветной капусты с картофелем</v>
          </cell>
        </row>
        <row r="581">
          <cell r="A581" t="str">
            <v>413/М/ССЖ</v>
          </cell>
          <cell r="B581" t="str">
            <v>Чай с молоком (3,2%), 180/10</v>
          </cell>
        </row>
        <row r="582">
          <cell r="B582" t="str">
            <v>Хлеб пшеничный</v>
          </cell>
        </row>
        <row r="595">
          <cell r="B595" t="str">
            <v>Масло сливочное</v>
          </cell>
        </row>
        <row r="605">
          <cell r="A605" t="str">
            <v>27/М/ССЖ</v>
          </cell>
          <cell r="B605" t="str">
            <v>Салат из свежих помидоров и перца сладкого</v>
          </cell>
        </row>
        <row r="606">
          <cell r="A606" t="str">
            <v>88/М/ССЖ</v>
          </cell>
          <cell r="B606" t="str">
            <v>Суп картофельный с макаронными изделиями с курицей, 180/15</v>
          </cell>
        </row>
        <row r="607">
          <cell r="A607" t="str">
            <v>305/М/ССЖ</v>
          </cell>
          <cell r="B607" t="str">
            <v>Фрикадельки мясные с соусом сметанно-томатным, 80/20</v>
          </cell>
        </row>
        <row r="608">
          <cell r="A608" t="str">
            <v>1248/И</v>
          </cell>
          <cell r="B608" t="str">
            <v>Овощи запеченные</v>
          </cell>
        </row>
        <row r="609">
          <cell r="B609" t="str">
            <v>Сок фруктовый</v>
          </cell>
        </row>
        <row r="610">
          <cell r="B610" t="str">
            <v>Хлеб пшеничный</v>
          </cell>
        </row>
        <row r="611">
          <cell r="B611" t="str">
            <v>Хлеб ржано-пшеничный</v>
          </cell>
        </row>
        <row r="618">
          <cell r="A618" t="str">
            <v>71/М</v>
          </cell>
          <cell r="B618" t="str">
            <v>Подгарнировка из свежих огурцов</v>
          </cell>
        </row>
        <row r="619">
          <cell r="A619" t="str">
            <v>318/М/ССЖ</v>
          </cell>
          <cell r="B619" t="str">
            <v>Гуляш из куриного филе</v>
          </cell>
        </row>
        <row r="620">
          <cell r="A620" t="str">
            <v>330/М/ССЖ</v>
          </cell>
          <cell r="B620" t="str">
            <v>Каша гречневая рассыпчатая</v>
          </cell>
        </row>
        <row r="621">
          <cell r="A621" t="str">
            <v>377/И</v>
          </cell>
          <cell r="B621" t="str">
            <v>Чай ягодный, 180/10</v>
          </cell>
        </row>
        <row r="622">
          <cell r="B622" t="str">
            <v>Хлеб пшеничный</v>
          </cell>
        </row>
        <row r="635">
          <cell r="A635" t="str">
            <v>71/И</v>
          </cell>
          <cell r="B635" t="str">
            <v>Подгарнировка из зеленого горошка</v>
          </cell>
        </row>
        <row r="636">
          <cell r="A636" t="str">
            <v>230/М/ССЖ</v>
          </cell>
          <cell r="B636" t="str">
            <v>Омлет с сыром</v>
          </cell>
        </row>
        <row r="637">
          <cell r="A637" t="str">
            <v>412/М/ССЖ</v>
          </cell>
          <cell r="B637" t="str">
            <v>Чай с сахаром и лимоном, 180/10</v>
          </cell>
        </row>
        <row r="638">
          <cell r="B638" t="str">
            <v>Хлеб пшеничный</v>
          </cell>
        </row>
        <row r="644">
          <cell r="A644" t="str">
            <v>26/М/ССЖ</v>
          </cell>
          <cell r="B644" t="str">
            <v>Салат из картофеля с зеленым горошком</v>
          </cell>
        </row>
        <row r="645">
          <cell r="A645" t="str">
            <v>229/И</v>
          </cell>
          <cell r="B645" t="str">
            <v>Суп-пюре из брокколи</v>
          </cell>
        </row>
        <row r="646">
          <cell r="A646" t="str">
            <v>294/М/ССЖ</v>
          </cell>
          <cell r="B646" t="str">
            <v>Бефстроганов из отварной говядины</v>
          </cell>
        </row>
        <row r="647">
          <cell r="A647" t="str">
            <v>330/М/ССЖ</v>
          </cell>
          <cell r="B647" t="str">
            <v>Каша пшеничная рассыпчатая</v>
          </cell>
        </row>
        <row r="648">
          <cell r="A648" t="str">
            <v>494/М/ССЖ</v>
          </cell>
          <cell r="B648" t="str">
            <v>Компот из смеси сухофруктов, 180/10</v>
          </cell>
        </row>
        <row r="649">
          <cell r="B649" t="str">
            <v>Хлеб пшеничный</v>
          </cell>
        </row>
        <row r="650">
          <cell r="B650" t="str">
            <v>Хлеб ржано-пшеничный</v>
          </cell>
        </row>
        <row r="653">
          <cell r="B653" t="str">
            <v>Печенье</v>
          </cell>
        </row>
        <row r="654">
          <cell r="B654" t="str">
            <v>Молоко кипяченое (3,2%)</v>
          </cell>
        </row>
        <row r="657">
          <cell r="A657" t="str">
            <v>23/М/ССЖ</v>
          </cell>
          <cell r="B657" t="str">
            <v>Салат из свежих помидоров</v>
          </cell>
        </row>
        <row r="658">
          <cell r="A658" t="str">
            <v>288/М/ССЖ</v>
          </cell>
          <cell r="B658" t="str">
            <v>Биточки из кальмаров и рыбы</v>
          </cell>
        </row>
        <row r="659">
          <cell r="A659" t="str">
            <v>144/М/ССЖ</v>
          </cell>
          <cell r="B659" t="str">
            <v>Картофель и овощи, тушеные в соусе</v>
          </cell>
        </row>
        <row r="660">
          <cell r="A660" t="str">
            <v>413/М/ССЖ</v>
          </cell>
          <cell r="B660" t="str">
            <v>Чай с молоком (3,2%), 180/10</v>
          </cell>
        </row>
        <row r="661">
          <cell r="B661" t="str">
            <v>Хлеб пшеничный</v>
          </cell>
        </row>
        <row r="674">
          <cell r="A674" t="str">
            <v>6/М</v>
          </cell>
          <cell r="B674" t="str">
            <v>Масло сливочное</v>
          </cell>
        </row>
        <row r="675">
          <cell r="A675" t="str">
            <v>7/М</v>
          </cell>
          <cell r="B675" t="str">
            <v>Сыр полутвердый</v>
          </cell>
        </row>
        <row r="676">
          <cell r="A676" t="str">
            <v>100/М/ССЖ</v>
          </cell>
          <cell r="B676" t="str">
            <v>Суп молочный с макаронными изделиями</v>
          </cell>
        </row>
        <row r="677">
          <cell r="A677" t="str">
            <v>416/М/ССЖ</v>
          </cell>
          <cell r="B677" t="str">
            <v>Какао на молоке (3,2%), 180/10</v>
          </cell>
        </row>
        <row r="678">
          <cell r="B678" t="str">
            <v>Хлеб пшеничный</v>
          </cell>
        </row>
        <row r="684">
          <cell r="A684" t="str">
            <v>32/И</v>
          </cell>
          <cell r="B684" t="str">
            <v>Салат из цветной капусты, брокколи, помидоров и зелени</v>
          </cell>
        </row>
        <row r="685">
          <cell r="A685" t="str">
            <v>90/М/ССЖ</v>
          </cell>
          <cell r="B685" t="str">
            <v>Суп картофельный с рыбными фрикадельками, 160/35</v>
          </cell>
        </row>
        <row r="686">
          <cell r="A686" t="str">
            <v>284/М/ССЖ</v>
          </cell>
          <cell r="B686" t="str">
            <v>Запеканка картофельная с печенью с маслом сливочным, 200/5</v>
          </cell>
        </row>
        <row r="687">
          <cell r="B687" t="str">
            <v>Сок фруктово-овощной</v>
          </cell>
        </row>
        <row r="688">
          <cell r="B688" t="str">
            <v>Хлеб пшеничный</v>
          </cell>
        </row>
        <row r="689">
          <cell r="B689" t="str">
            <v>Хлеб ржано-пшеничный</v>
          </cell>
        </row>
        <row r="692">
          <cell r="A692" t="str">
            <v>1096/И</v>
          </cell>
          <cell r="B692" t="str">
            <v>Сочни с творогом</v>
          </cell>
        </row>
        <row r="693">
          <cell r="B693" t="str">
            <v>Снежок</v>
          </cell>
        </row>
        <row r="696">
          <cell r="A696" t="str">
            <v>71/И</v>
          </cell>
          <cell r="B696" t="str">
            <v>Подгарнировка из свежих помидоров</v>
          </cell>
        </row>
        <row r="697">
          <cell r="A697" t="str">
            <v>322/М/ССЖ</v>
          </cell>
          <cell r="B697" t="str">
            <v>Биточки из курицы с соусом томатным, 80/20</v>
          </cell>
        </row>
        <row r="698">
          <cell r="A698" t="str">
            <v>125/И</v>
          </cell>
          <cell r="B698" t="str">
            <v>Каша перловая с овощами</v>
          </cell>
        </row>
        <row r="699">
          <cell r="A699" t="str">
            <v>411/М/ССЖ</v>
          </cell>
          <cell r="B699" t="str">
            <v>Чай с сахаром, 180/10</v>
          </cell>
        </row>
        <row r="700">
          <cell r="B700" t="str">
            <v>Хлеб пшеничный</v>
          </cell>
        </row>
        <row r="713">
          <cell r="A713" t="str">
            <v>6/М</v>
          </cell>
          <cell r="B713" t="str">
            <v>Масло сливочное</v>
          </cell>
        </row>
        <row r="714">
          <cell r="A714" t="str">
            <v>249/М/ССЖ</v>
          </cell>
          <cell r="B714" t="str">
            <v>Пудинг из творога (запеченный) с соусом кисельным из сухофруктов, 150/50</v>
          </cell>
        </row>
        <row r="715">
          <cell r="A715" t="str">
            <v>376/И</v>
          </cell>
          <cell r="B715" t="str">
            <v>Чай с шиповником, 180/10</v>
          </cell>
        </row>
        <row r="716">
          <cell r="B716" t="str">
            <v>Хлеб пшеничный</v>
          </cell>
        </row>
        <row r="722">
          <cell r="A722" t="str">
            <v>47/М/ССЖ</v>
          </cell>
          <cell r="B722" t="str">
            <v>Винегрет с морской капустой</v>
          </cell>
        </row>
        <row r="723">
          <cell r="A723" t="str">
            <v>40/И</v>
          </cell>
          <cell r="B723" t="str">
            <v>Суп из овощей с папоротником с говядиной и сметаной, 180/10/10</v>
          </cell>
        </row>
        <row r="724">
          <cell r="A724" t="str">
            <v>293/М/ССЖ</v>
          </cell>
          <cell r="B724" t="str">
            <v>Гуляш из отварной говядины</v>
          </cell>
        </row>
        <row r="725">
          <cell r="A725" t="str">
            <v>415/К/ССЖ</v>
          </cell>
          <cell r="B725" t="str">
            <v>Рис припущенный с овощами</v>
          </cell>
        </row>
        <row r="726">
          <cell r="A726" t="str">
            <v>388/К/ССЖ</v>
          </cell>
          <cell r="B726" t="str">
            <v>Напиток витаминный, 180/10</v>
          </cell>
        </row>
        <row r="727">
          <cell r="B727" t="str">
            <v>Хлеб пшеничный</v>
          </cell>
        </row>
        <row r="728">
          <cell r="B728" t="str">
            <v>Хлеб ржано-пшеничный</v>
          </cell>
        </row>
        <row r="731">
          <cell r="A731" t="str">
            <v>490/М/ССЖ</v>
          </cell>
          <cell r="B731" t="str">
            <v>Коврижка "Медовая"</v>
          </cell>
        </row>
        <row r="732">
          <cell r="B732" t="str">
            <v>Ацидофилин</v>
          </cell>
        </row>
        <row r="735">
          <cell r="A735" t="str">
            <v>281/М/ССЖ</v>
          </cell>
          <cell r="B735" t="str">
            <v>Зразы рыбные с яйцом (горбуша) с маслом сливочным, 80/5</v>
          </cell>
        </row>
        <row r="736">
          <cell r="A736" t="str">
            <v>339/М/ССЖ</v>
          </cell>
          <cell r="B736" t="str">
            <v>Картофельное пюре</v>
          </cell>
        </row>
        <row r="737">
          <cell r="A737" t="str">
            <v>413/М/ССЖ</v>
          </cell>
          <cell r="B737" t="str">
            <v>Чай с молоком (3,2%), 180/10</v>
          </cell>
        </row>
        <row r="738">
          <cell r="B738" t="str">
            <v>Хлеб пшеничный</v>
          </cell>
        </row>
        <row r="751">
          <cell r="A751" t="str">
            <v>6/М</v>
          </cell>
          <cell r="B751" t="str">
            <v>Масло сливочное</v>
          </cell>
        </row>
        <row r="752">
          <cell r="A752" t="str">
            <v>7/М</v>
          </cell>
          <cell r="B752" t="str">
            <v>Сыр полутвердый</v>
          </cell>
        </row>
        <row r="753">
          <cell r="A753" t="str">
            <v>199/М/ССЖ</v>
          </cell>
          <cell r="B753" t="str">
            <v>Каша жидкая молочная из овсяных хлопьев " Геркулес" с ягодами, 190/10</v>
          </cell>
        </row>
        <row r="754">
          <cell r="A754" t="str">
            <v>414/М/ССЖ</v>
          </cell>
          <cell r="B754" t="str">
            <v>Напиток кофейный на молоке (3,2%), 180/10</v>
          </cell>
        </row>
        <row r="755">
          <cell r="B755" t="str">
            <v>Хлеб пшеничный</v>
          </cell>
        </row>
        <row r="761">
          <cell r="A761" t="str">
            <v>13/М/ССЖ</v>
          </cell>
          <cell r="B761" t="str">
            <v>Салат из свежих огурцов</v>
          </cell>
        </row>
        <row r="762">
          <cell r="A762" t="str">
            <v>86/М/ССЖ</v>
          </cell>
          <cell r="B762" t="str">
            <v>Суп картофельный с рисом с курицей, 180/15</v>
          </cell>
        </row>
        <row r="763">
          <cell r="A763" t="str">
            <v>267/И</v>
          </cell>
          <cell r="B763" t="str">
            <v>Биточки из сердца говяжьего с маслом сливочным, 80/5</v>
          </cell>
        </row>
        <row r="764">
          <cell r="A764" t="str">
            <v>348/М/ССЖ</v>
          </cell>
          <cell r="B764" t="str">
            <v>Пюре из цветной капусты с картофелем</v>
          </cell>
        </row>
        <row r="765">
          <cell r="B765" t="str">
            <v>Сок фруктовый</v>
          </cell>
        </row>
        <row r="766">
          <cell r="B766" t="str">
            <v>Хлеб пшеничный</v>
          </cell>
        </row>
        <row r="767">
          <cell r="B767" t="str">
            <v>Хлеб ржано-пшеничный</v>
          </cell>
        </row>
        <row r="770">
          <cell r="B770" t="str">
            <v>Печенье</v>
          </cell>
        </row>
        <row r="771">
          <cell r="B771" t="str">
            <v>Ряженка</v>
          </cell>
        </row>
        <row r="774">
          <cell r="A774" t="str">
            <v>71/И</v>
          </cell>
          <cell r="B774" t="str">
            <v>Подгарнировка из свежих помидоров</v>
          </cell>
        </row>
        <row r="775">
          <cell r="A775" t="str">
            <v>326/М/ССЖ</v>
          </cell>
          <cell r="B775" t="str">
            <v>Зразы куриные с омлетом и овощами с соусом томатным, 80/20</v>
          </cell>
        </row>
        <row r="776">
          <cell r="A776" t="str">
            <v>335/М/ССЖ</v>
          </cell>
          <cell r="B776" t="str">
            <v>Макаронные изделия отварные</v>
          </cell>
        </row>
        <row r="777">
          <cell r="A777" t="str">
            <v>376/И</v>
          </cell>
          <cell r="B777" t="str">
            <v>Чай с шиповником, 180/10</v>
          </cell>
        </row>
        <row r="778">
          <cell r="B778" t="str">
            <v>Хлеб пшеничный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"/>
      <sheetName val="МЕНЮ"/>
      <sheetName val="Показатели ХЭХ"/>
      <sheetName val="Соотношение ЭЦ"/>
      <sheetName val="Лист2"/>
      <sheetName val="Выполнение норм"/>
    </sheetNames>
    <sheetDataSet>
      <sheetData sheetId="0"/>
      <sheetData sheetId="1">
        <row r="53">
          <cell r="B53" t="str">
            <v>Подгарнировка из зеленого горошка</v>
          </cell>
          <cell r="C53">
            <v>50</v>
          </cell>
        </row>
        <row r="54">
          <cell r="B54" t="str">
            <v>Омлет натуральный</v>
          </cell>
          <cell r="C54">
            <v>100</v>
          </cell>
        </row>
        <row r="55">
          <cell r="B55" t="str">
            <v>Чай с сахаром и лимоном, 180/8</v>
          </cell>
          <cell r="C55">
            <v>180</v>
          </cell>
        </row>
        <row r="56">
          <cell r="B56" t="str">
            <v>Хлеб пшеничный</v>
          </cell>
          <cell r="C56">
            <v>50</v>
          </cell>
        </row>
        <row r="59">
          <cell r="B59" t="str">
            <v>Яблоко</v>
          </cell>
        </row>
        <row r="62">
          <cell r="A62" t="str">
            <v>15/М/ССЖ</v>
          </cell>
          <cell r="B62" t="str">
            <v>Салат из свежих помидоров и огурцов</v>
          </cell>
          <cell r="C62">
            <v>30</v>
          </cell>
          <cell r="D62">
            <v>0.28999999999999998</v>
          </cell>
          <cell r="E62">
            <v>1.05</v>
          </cell>
          <cell r="F62">
            <v>1.07</v>
          </cell>
          <cell r="G62">
            <v>15.2</v>
          </cell>
        </row>
        <row r="63">
          <cell r="A63" t="str">
            <v>82/М/ССЖ</v>
          </cell>
          <cell r="B63" t="str">
            <v>Рассольник ленинградский (крупа перловая) с курицей, 160/15</v>
          </cell>
          <cell r="C63">
            <v>175</v>
          </cell>
          <cell r="D63">
            <v>5.08</v>
          </cell>
          <cell r="E63">
            <v>4.38</v>
          </cell>
          <cell r="F63">
            <v>11.78</v>
          </cell>
          <cell r="G63">
            <v>106.78</v>
          </cell>
        </row>
        <row r="64">
          <cell r="A64" t="str">
            <v>308/М/ССЖ</v>
          </cell>
          <cell r="B64" t="str">
            <v>Запеканка картофельная с мясом отварным (свинина)</v>
          </cell>
          <cell r="C64">
            <v>170</v>
          </cell>
          <cell r="D64">
            <v>10.56</v>
          </cell>
          <cell r="E64">
            <v>14.45</v>
          </cell>
          <cell r="F64">
            <v>20.75</v>
          </cell>
          <cell r="G64">
            <v>256.72000000000003</v>
          </cell>
        </row>
        <row r="65">
          <cell r="A65" t="str">
            <v>394/М/ССЖ</v>
          </cell>
          <cell r="B65" t="str">
            <v>Компот из смеси сухофруктов, 180/8</v>
          </cell>
          <cell r="C65">
            <v>180</v>
          </cell>
          <cell r="D65">
            <v>0.53</v>
          </cell>
          <cell r="E65">
            <v>0.04</v>
          </cell>
          <cell r="F65">
            <v>14.83</v>
          </cell>
          <cell r="G65">
            <v>62.57</v>
          </cell>
        </row>
        <row r="66">
          <cell r="B66" t="str">
            <v>Хлеб пшеничный</v>
          </cell>
          <cell r="C66">
            <v>20</v>
          </cell>
          <cell r="D66">
            <v>1.52</v>
          </cell>
          <cell r="E66">
            <v>0.16</v>
          </cell>
          <cell r="F66">
            <v>9.84</v>
          </cell>
          <cell r="G66">
            <v>47</v>
          </cell>
        </row>
        <row r="67">
          <cell r="B67" t="str">
            <v>Хлеб ржано-пшеничный</v>
          </cell>
          <cell r="C67">
            <v>10</v>
          </cell>
          <cell r="D67">
            <v>0.56000000000000005</v>
          </cell>
          <cell r="E67">
            <v>0.11</v>
          </cell>
          <cell r="F67">
            <v>4.9400000000000004</v>
          </cell>
          <cell r="G67">
            <v>23.2</v>
          </cell>
        </row>
        <row r="74">
          <cell r="A74" t="str">
            <v>71/И</v>
          </cell>
          <cell r="B74" t="str">
            <v>Подгарнировка из свежих огурцов</v>
          </cell>
          <cell r="C74">
            <v>30</v>
          </cell>
          <cell r="D74">
            <v>0.21</v>
          </cell>
          <cell r="E74">
            <v>0.03</v>
          </cell>
          <cell r="F74">
            <v>0.56999999999999995</v>
          </cell>
          <cell r="G74">
            <v>3.3</v>
          </cell>
        </row>
        <row r="75">
          <cell r="A75" t="str">
            <v>326/М/ССЖ</v>
          </cell>
          <cell r="B75" t="str">
            <v>Зразы куриные с омлетом и овощами с соусом томатным, 60/10</v>
          </cell>
          <cell r="C75">
            <v>70</v>
          </cell>
          <cell r="D75">
            <v>12.17</v>
          </cell>
          <cell r="E75">
            <v>9.0900000000000016</v>
          </cell>
          <cell r="F75">
            <v>5.68</v>
          </cell>
          <cell r="G75">
            <v>155.92999999999998</v>
          </cell>
        </row>
        <row r="76">
          <cell r="A76" t="str">
            <v>330/М/ССЖ</v>
          </cell>
          <cell r="B76" t="str">
            <v>Каша гречневая рассыпчатая</v>
          </cell>
          <cell r="C76">
            <v>110</v>
          </cell>
          <cell r="D76">
            <v>4.28</v>
          </cell>
          <cell r="E76">
            <v>3.95</v>
          </cell>
          <cell r="F76">
            <v>18.739999999999998</v>
          </cell>
          <cell r="G76">
            <v>126.89</v>
          </cell>
        </row>
        <row r="77">
          <cell r="A77" t="str">
            <v>376/И</v>
          </cell>
          <cell r="B77" t="str">
            <v>Чай с шиповником, 180/8</v>
          </cell>
          <cell r="C77">
            <v>180</v>
          </cell>
          <cell r="D77">
            <v>0.2</v>
          </cell>
          <cell r="E77">
            <v>0.05</v>
          </cell>
          <cell r="F77">
            <v>9.4700000000000006</v>
          </cell>
          <cell r="G77">
            <v>41.2</v>
          </cell>
        </row>
        <row r="78">
          <cell r="B78" t="str">
            <v>Хлеб пшеничный</v>
          </cell>
          <cell r="C78">
            <v>10</v>
          </cell>
          <cell r="D78">
            <v>0.76</v>
          </cell>
          <cell r="E78">
            <v>0.08</v>
          </cell>
          <cell r="F78">
            <v>4.92</v>
          </cell>
          <cell r="G78">
            <v>23.5</v>
          </cell>
        </row>
        <row r="91">
          <cell r="A91" t="str">
            <v>6/М</v>
          </cell>
          <cell r="B91" t="str">
            <v>Масло сливочное</v>
          </cell>
          <cell r="C91">
            <v>5</v>
          </cell>
          <cell r="D91">
            <v>0.03</v>
          </cell>
          <cell r="E91">
            <v>4.13</v>
          </cell>
          <cell r="F91">
            <v>0.04</v>
          </cell>
          <cell r="G91">
            <v>37.4</v>
          </cell>
        </row>
        <row r="92">
          <cell r="A92" t="str">
            <v>7/М</v>
          </cell>
          <cell r="B92" t="str">
            <v>Сыр полутвердый</v>
          </cell>
          <cell r="C92">
            <v>10</v>
          </cell>
          <cell r="D92">
            <v>2.3199999999999998</v>
          </cell>
          <cell r="E92">
            <v>2.95</v>
          </cell>
          <cell r="G92">
            <v>36.4</v>
          </cell>
        </row>
        <row r="93">
          <cell r="A93" t="str">
            <v>172/И</v>
          </cell>
          <cell r="B93" t="str">
            <v>Хлопья кукурузные с молоком</v>
          </cell>
          <cell r="C93">
            <v>150</v>
          </cell>
          <cell r="D93">
            <v>5.1100000000000003</v>
          </cell>
          <cell r="E93">
            <v>4.18</v>
          </cell>
          <cell r="F93">
            <v>22.55</v>
          </cell>
          <cell r="G93">
            <v>150</v>
          </cell>
        </row>
        <row r="94">
          <cell r="A94" t="str">
            <v>414/М/ССЖ</v>
          </cell>
          <cell r="B94" t="str">
            <v>Напиток кофейный на молоке (3,2%), 180/8</v>
          </cell>
          <cell r="C94">
            <v>180</v>
          </cell>
          <cell r="D94">
            <v>2.98</v>
          </cell>
          <cell r="E94">
            <v>3.2</v>
          </cell>
          <cell r="F94">
            <v>13.96</v>
          </cell>
          <cell r="G94">
            <v>97.8</v>
          </cell>
        </row>
        <row r="95">
          <cell r="B95" t="str">
            <v>Хлеб пшеничный</v>
          </cell>
          <cell r="C95">
            <v>15</v>
          </cell>
          <cell r="D95">
            <v>1.1399999999999999</v>
          </cell>
          <cell r="E95">
            <v>0.12</v>
          </cell>
          <cell r="F95">
            <v>7.38</v>
          </cell>
          <cell r="G95">
            <v>35.25</v>
          </cell>
        </row>
        <row r="98">
          <cell r="A98" t="str">
            <v>386/М</v>
          </cell>
          <cell r="B98" t="str">
            <v>Банан</v>
          </cell>
          <cell r="C98">
            <v>100</v>
          </cell>
          <cell r="D98">
            <v>1.5</v>
          </cell>
          <cell r="E98">
            <v>0.5</v>
          </cell>
          <cell r="F98">
            <v>21</v>
          </cell>
          <cell r="G98">
            <v>96</v>
          </cell>
        </row>
        <row r="101">
          <cell r="A101" t="str">
            <v>62/М/ССЖ</v>
          </cell>
          <cell r="B101" t="str">
            <v>Салат из свеклы отварной с сыром</v>
          </cell>
          <cell r="C101">
            <v>30</v>
          </cell>
          <cell r="D101">
            <v>1.53</v>
          </cell>
          <cell r="E101">
            <v>2.5</v>
          </cell>
          <cell r="F101">
            <v>2.08</v>
          </cell>
          <cell r="G101">
            <v>37.03</v>
          </cell>
        </row>
        <row r="102">
          <cell r="A102" t="str">
            <v>114/М/ССЖ</v>
          </cell>
          <cell r="B102" t="str">
            <v>Суп-пюре из разных овощей</v>
          </cell>
          <cell r="C102">
            <v>180</v>
          </cell>
          <cell r="D102">
            <v>2.58</v>
          </cell>
          <cell r="E102">
            <v>4.0599999999999996</v>
          </cell>
          <cell r="F102">
            <v>11.39</v>
          </cell>
          <cell r="G102">
            <v>93.02</v>
          </cell>
        </row>
        <row r="103">
          <cell r="A103" t="str">
            <v>245/М/ССЖ</v>
          </cell>
          <cell r="B103" t="str">
            <v>Плов с отварной говядиной</v>
          </cell>
          <cell r="C103">
            <v>170</v>
          </cell>
          <cell r="D103">
            <v>13.89</v>
          </cell>
          <cell r="E103">
            <v>12.47</v>
          </cell>
          <cell r="F103">
            <v>19.41</v>
          </cell>
          <cell r="G103">
            <v>245.04</v>
          </cell>
        </row>
        <row r="104">
          <cell r="B104" t="str">
            <v>Сок фруктово-овощной</v>
          </cell>
          <cell r="C104">
            <v>150</v>
          </cell>
          <cell r="D104">
            <v>1.35</v>
          </cell>
          <cell r="E104">
            <v>0.15</v>
          </cell>
          <cell r="F104">
            <v>17.399999999999999</v>
          </cell>
          <cell r="G104">
            <v>78</v>
          </cell>
        </row>
        <row r="105">
          <cell r="B105" t="str">
            <v>Хлеб пшеничный</v>
          </cell>
          <cell r="C105">
            <v>20</v>
          </cell>
          <cell r="D105">
            <v>1.52</v>
          </cell>
          <cell r="E105">
            <v>0.16</v>
          </cell>
          <cell r="F105">
            <v>9.84</v>
          </cell>
          <cell r="G105">
            <v>47</v>
          </cell>
        </row>
        <row r="106">
          <cell r="B106" t="str">
            <v>Хлеб ржано-пшеничный</v>
          </cell>
          <cell r="C106">
            <v>10</v>
          </cell>
          <cell r="D106">
            <v>0.56000000000000005</v>
          </cell>
          <cell r="E106">
            <v>0.11</v>
          </cell>
          <cell r="F106">
            <v>4.9400000000000004</v>
          </cell>
          <cell r="G106">
            <v>23.2</v>
          </cell>
        </row>
        <row r="109">
          <cell r="B109" t="str">
            <v>Сочни с творогом</v>
          </cell>
          <cell r="C109">
            <v>50</v>
          </cell>
          <cell r="D109">
            <v>5.92</v>
          </cell>
          <cell r="E109">
            <v>4.54</v>
          </cell>
          <cell r="F109">
            <v>20.77</v>
          </cell>
          <cell r="G109">
            <v>147.24</v>
          </cell>
          <cell r="J109">
            <v>0.04</v>
          </cell>
        </row>
        <row r="110">
          <cell r="B110" t="str">
            <v>Снежок</v>
          </cell>
          <cell r="C110">
            <v>180</v>
          </cell>
          <cell r="D110">
            <v>4.8600000000000003</v>
          </cell>
          <cell r="E110">
            <v>4.5</v>
          </cell>
          <cell r="F110">
            <v>19.440000000000001</v>
          </cell>
          <cell r="G110">
            <v>142.19999999999999</v>
          </cell>
          <cell r="J110">
            <v>1.62</v>
          </cell>
        </row>
        <row r="113">
          <cell r="A113" t="str">
            <v>288/М/ССЖ</v>
          </cell>
          <cell r="B113" t="str">
            <v>Биточки из кальмаров и рыбы с маслом сливочным, 70/3</v>
          </cell>
        </row>
        <row r="114">
          <cell r="A114" t="str">
            <v>348/М/ССЖ</v>
          </cell>
          <cell r="B114" t="str">
            <v>Пюре из цветной капусты с картофелем</v>
          </cell>
        </row>
        <row r="115">
          <cell r="A115" t="str">
            <v>413/М/ССЖ</v>
          </cell>
          <cell r="B115" t="str">
            <v>Чай с молоком (3,2%), 180/8</v>
          </cell>
        </row>
        <row r="116">
          <cell r="B116" t="str">
            <v>Хлеб пшеничный</v>
          </cell>
        </row>
        <row r="129">
          <cell r="A129" t="str">
            <v>6/М</v>
          </cell>
          <cell r="B129" t="str">
            <v>Масло сливочное</v>
          </cell>
        </row>
        <row r="130">
          <cell r="A130" t="str">
            <v>245/М/ССЖ</v>
          </cell>
          <cell r="B130" t="str">
            <v>Сырники из творога с соусом кисельным из сухофруктов, 110/50</v>
          </cell>
        </row>
        <row r="131">
          <cell r="A131" t="str">
            <v>411/М/ССЖ</v>
          </cell>
          <cell r="B131" t="str">
            <v>Чай с сахаром, 180/8</v>
          </cell>
        </row>
        <row r="132">
          <cell r="B132" t="str">
            <v>Хлеб пшеничный</v>
          </cell>
        </row>
        <row r="135">
          <cell r="A135" t="str">
            <v>386/М</v>
          </cell>
          <cell r="B135" t="str">
            <v>Апельсин</v>
          </cell>
        </row>
        <row r="138">
          <cell r="A138" t="str">
            <v>32/И</v>
          </cell>
          <cell r="B138" t="str">
            <v>Салат из цветной капусты, брокколи, помидоров и зелени</v>
          </cell>
        </row>
        <row r="139">
          <cell r="A139" t="str">
            <v>91/М/ССЖ</v>
          </cell>
          <cell r="B139" t="str">
            <v>Суп картофельный с клецками с курицей, 160/15</v>
          </cell>
        </row>
        <row r="140">
          <cell r="A140" t="str">
            <v>299/М/ССЖ</v>
          </cell>
          <cell r="B140" t="str">
            <v>Биточки мясные с соусом томатным, 60/10</v>
          </cell>
        </row>
        <row r="141">
          <cell r="A141" t="str">
            <v>339/М/ССЖ</v>
          </cell>
          <cell r="B141" t="str">
            <v>Картофельное пюре</v>
          </cell>
        </row>
        <row r="142">
          <cell r="A142" t="str">
            <v>355/М/ССЖ</v>
          </cell>
          <cell r="B142" t="str">
            <v>Кисель из кураги, 150/7</v>
          </cell>
        </row>
        <row r="143">
          <cell r="B143" t="str">
            <v>Хлеб пшеничный</v>
          </cell>
        </row>
        <row r="144">
          <cell r="B144" t="str">
            <v>Хлеб ржано-пшеничный</v>
          </cell>
        </row>
        <row r="147">
          <cell r="A147" t="str">
            <v>492/М/ССЖ</v>
          </cell>
          <cell r="B147" t="str">
            <v>Коржик молочный</v>
          </cell>
        </row>
        <row r="148">
          <cell r="B148" t="str">
            <v>Ацидофилин</v>
          </cell>
        </row>
        <row r="151">
          <cell r="A151" t="str">
            <v>41/И</v>
          </cell>
          <cell r="B151" t="str">
            <v>Подгарнировка из свежих помидоров</v>
          </cell>
        </row>
        <row r="152">
          <cell r="A152" t="str">
            <v>326/К/ССЖ</v>
          </cell>
          <cell r="B152" t="str">
            <v>Наггетсы куриные с соусом сметанно-томатным, 60/10</v>
          </cell>
        </row>
        <row r="153">
          <cell r="A153" t="str">
            <v>335/М/ССЖ</v>
          </cell>
          <cell r="B153" t="str">
            <v>Макаронные изделия отварные</v>
          </cell>
        </row>
        <row r="154">
          <cell r="A154" t="str">
            <v>377/И</v>
          </cell>
          <cell r="B154" t="str">
            <v>Чай ягодный, 180/8</v>
          </cell>
        </row>
        <row r="155">
          <cell r="B155" t="str">
            <v>Хлеб пшеничный</v>
          </cell>
        </row>
        <row r="168">
          <cell r="A168" t="str">
            <v>6/М</v>
          </cell>
          <cell r="B168" t="str">
            <v>Масло сливочное</v>
          </cell>
        </row>
        <row r="169">
          <cell r="A169" t="str">
            <v>7/М</v>
          </cell>
          <cell r="B169" t="str">
            <v>Сыр полутвердый</v>
          </cell>
        </row>
        <row r="170">
          <cell r="A170" t="str">
            <v>199/М/ССЖ</v>
          </cell>
          <cell r="B170" t="str">
            <v>Каша жидкая молочная из овсяных хлопьев " Геркулес" с ягодами, 140/10</v>
          </cell>
        </row>
        <row r="171">
          <cell r="A171" t="str">
            <v>416/М/ССЖ</v>
          </cell>
          <cell r="B171" t="str">
            <v>Какао на молоке (3,2%), 180/8</v>
          </cell>
        </row>
        <row r="172">
          <cell r="B172" t="str">
            <v>Хлеб пшеничный</v>
          </cell>
        </row>
        <row r="175">
          <cell r="A175" t="str">
            <v>386/М</v>
          </cell>
          <cell r="B175" t="str">
            <v>Груша</v>
          </cell>
        </row>
        <row r="178">
          <cell r="A178" t="str">
            <v>46/М/ССЖ</v>
          </cell>
          <cell r="B178" t="str">
            <v>Винегрет овощной</v>
          </cell>
        </row>
        <row r="179">
          <cell r="A179" t="str">
            <v>73/М/ССЖ</v>
          </cell>
          <cell r="B179" t="str">
            <v>Щи из свежей капусты с картофелем со сметаной с говядиной, 160/10/10</v>
          </cell>
        </row>
        <row r="180">
          <cell r="A180" t="str">
            <v>268/И</v>
          </cell>
          <cell r="B180" t="str">
            <v>Котлета из мяса и печени с маслом сливочным, 60/3</v>
          </cell>
        </row>
        <row r="181">
          <cell r="A181" t="str">
            <v>330/М/ССЖ</v>
          </cell>
          <cell r="B181" t="str">
            <v>Каша гречневая рассыпчатая</v>
          </cell>
        </row>
        <row r="182">
          <cell r="B182" t="str">
            <v>Сок фруктовый</v>
          </cell>
        </row>
        <row r="183">
          <cell r="B183" t="str">
            <v>Хлеб пшеничный</v>
          </cell>
        </row>
        <row r="184">
          <cell r="B184" t="str">
            <v>Хлеб ржано-пшеничный</v>
          </cell>
        </row>
        <row r="191">
          <cell r="A191" t="str">
            <v>71/И</v>
          </cell>
          <cell r="B191" t="str">
            <v>Подгарнировка из перца сладкого</v>
          </cell>
        </row>
        <row r="192">
          <cell r="A192" t="str">
            <v>281/М/ССЖ</v>
          </cell>
          <cell r="B192" t="str">
            <v>Зразы рыбные с яйцом (горбуша) с маслом сливочным, 70/3</v>
          </cell>
        </row>
        <row r="193">
          <cell r="A193" t="str">
            <v>1248/И</v>
          </cell>
          <cell r="B193" t="str">
            <v>Овощи запеченные</v>
          </cell>
        </row>
        <row r="194">
          <cell r="A194" t="str">
            <v>413/М/ССЖ</v>
          </cell>
          <cell r="B194" t="str">
            <v>Чай с молоком (3,2%), 180/8</v>
          </cell>
        </row>
        <row r="195">
          <cell r="B195" t="str">
            <v>Хлеб пшеничный</v>
          </cell>
        </row>
        <row r="208">
          <cell r="A208" t="str">
            <v>6/М</v>
          </cell>
          <cell r="B208" t="str">
            <v>Масло сливочное</v>
          </cell>
        </row>
        <row r="209">
          <cell r="A209" t="str">
            <v>7/М</v>
          </cell>
          <cell r="B209" t="str">
            <v>Сыр полутвердый</v>
          </cell>
        </row>
        <row r="210">
          <cell r="A210" t="str">
            <v>199/М/ССЖ</v>
          </cell>
          <cell r="B210" t="str">
            <v>Каша жидкая молочная из манной крупы</v>
          </cell>
        </row>
        <row r="211">
          <cell r="A211" t="str">
            <v>414/М/ССЖ</v>
          </cell>
          <cell r="B211" t="str">
            <v>Напиток кофейный на молоке (3,2%), 180/8</v>
          </cell>
        </row>
        <row r="212">
          <cell r="B212" t="str">
            <v>Хлеб пшеничный</v>
          </cell>
        </row>
        <row r="215">
          <cell r="A215" t="str">
            <v>386/М</v>
          </cell>
          <cell r="B215" t="str">
            <v>Мандарин</v>
          </cell>
        </row>
        <row r="218">
          <cell r="A218" t="str">
            <v>27/М/ССЖ</v>
          </cell>
          <cell r="B218" t="str">
            <v>Салат из свежих помидоров и перца сладкого</v>
          </cell>
        </row>
        <row r="219">
          <cell r="A219" t="str">
            <v>87/М/ССЖ</v>
          </cell>
          <cell r="B219" t="str">
            <v>Суп картофельный с бобовыми (фасолью) с говядиной, 170/10</v>
          </cell>
        </row>
        <row r="220">
          <cell r="A220" t="str">
            <v>292/М/ССЖ</v>
          </cell>
          <cell r="B220" t="str">
            <v>Жаркое по-домашнему (свинина)</v>
          </cell>
        </row>
        <row r="221">
          <cell r="B221" t="str">
            <v>Сок фруктовый</v>
          </cell>
        </row>
        <row r="222">
          <cell r="B222" t="str">
            <v>Хлеб пшеничный</v>
          </cell>
        </row>
        <row r="223">
          <cell r="B223" t="str">
            <v>Хлеб ржано-пшеничный</v>
          </cell>
        </row>
        <row r="226">
          <cell r="A226" t="str">
            <v>441/М/ССЖ</v>
          </cell>
          <cell r="B226" t="str">
            <v>Ватрушка с творогом</v>
          </cell>
        </row>
        <row r="227">
          <cell r="B227" t="str">
            <v>Йогурт питьевой</v>
          </cell>
        </row>
        <row r="230">
          <cell r="A230" t="str">
            <v>71/И</v>
          </cell>
          <cell r="B230" t="str">
            <v>Подгарнировка из свежих огурцов</v>
          </cell>
        </row>
        <row r="231">
          <cell r="A231" t="str">
            <v>329/М/ССЖ</v>
          </cell>
          <cell r="B231" t="str">
            <v>Кнели из кур на пару с маслом сливочным, 60/3</v>
          </cell>
        </row>
        <row r="232">
          <cell r="A232" t="str">
            <v>415/К/КССЖ</v>
          </cell>
          <cell r="B232" t="str">
            <v>Рис припущенный с овощами</v>
          </cell>
        </row>
        <row r="233">
          <cell r="A233" t="str">
            <v>411/М/ССЖ</v>
          </cell>
          <cell r="B233" t="str">
            <v>Чай с сахаром, 180/8</v>
          </cell>
        </row>
        <row r="234">
          <cell r="B234" t="str">
            <v>Хлеб пшеничный</v>
          </cell>
        </row>
        <row r="247">
          <cell r="A247" t="str">
            <v>71/И</v>
          </cell>
          <cell r="B247" t="str">
            <v>Подгарнировка из свежих помидоров</v>
          </cell>
        </row>
        <row r="248">
          <cell r="A248" t="str">
            <v>230/М</v>
          </cell>
          <cell r="B248" t="str">
            <v>Омлет с сыром</v>
          </cell>
        </row>
        <row r="249">
          <cell r="A249" t="str">
            <v>376/И</v>
          </cell>
          <cell r="B249" t="str">
            <v>Чай с шиповником, 180/8</v>
          </cell>
        </row>
        <row r="250">
          <cell r="B250" t="str">
            <v>Хлеб пшеничный</v>
          </cell>
        </row>
        <row r="253">
          <cell r="A253" t="str">
            <v>386/М</v>
          </cell>
          <cell r="B253" t="str">
            <v>Яблоко</v>
          </cell>
        </row>
        <row r="256">
          <cell r="A256" t="str">
            <v>49/И</v>
          </cell>
          <cell r="B256" t="str">
            <v>Салат из морской капусты и моркови с яйцом</v>
          </cell>
        </row>
        <row r="257">
          <cell r="A257" t="str">
            <v>99/М/ССЖ</v>
          </cell>
          <cell r="B257" t="str">
            <v>Суп из овощей со сметаной с говядиной, 160/10/10</v>
          </cell>
        </row>
        <row r="258">
          <cell r="A258" t="str">
            <v>299/М/ССЖ</v>
          </cell>
          <cell r="B258" t="str">
            <v>Котлеты мясные с соусом томатным, 60/10</v>
          </cell>
        </row>
        <row r="259">
          <cell r="A259" t="str">
            <v>335/М/ССЖ</v>
          </cell>
          <cell r="B259" t="str">
            <v>Макаронные изделия отварные</v>
          </cell>
        </row>
        <row r="260">
          <cell r="A260" t="str">
            <v>394/М/ССЖ</v>
          </cell>
          <cell r="B260" t="str">
            <v>Компот из смеси сухофруктов, 180/8</v>
          </cell>
        </row>
        <row r="261">
          <cell r="B261" t="str">
            <v>Хлеб пшеничный</v>
          </cell>
        </row>
        <row r="262">
          <cell r="B262" t="str">
            <v>Хлеб ржано-пшеничный</v>
          </cell>
        </row>
        <row r="269">
          <cell r="A269" t="str">
            <v>284/М/ССЖ</v>
          </cell>
          <cell r="B269" t="str">
            <v>Суфле из рыбы (горбуша) с маслом сливочным, 70/3</v>
          </cell>
        </row>
        <row r="270">
          <cell r="A270" t="str">
            <v>348/М/ССЖ</v>
          </cell>
          <cell r="B270" t="str">
            <v>Пюре из цветной капусты с картофелем</v>
          </cell>
        </row>
        <row r="271">
          <cell r="A271" t="str">
            <v>413/М/ССЖ</v>
          </cell>
          <cell r="B271" t="str">
            <v>Чай с молоком (3,2%), 180/8</v>
          </cell>
        </row>
        <row r="272">
          <cell r="B272" t="str">
            <v>Хлеб пшеничный</v>
          </cell>
        </row>
        <row r="285">
          <cell r="A285" t="str">
            <v>6/М</v>
          </cell>
          <cell r="B285" t="str">
            <v>Масло сливочное</v>
          </cell>
        </row>
        <row r="286">
          <cell r="A286" t="str">
            <v>7/М</v>
          </cell>
          <cell r="B286" t="str">
            <v>Сыр полутвердый</v>
          </cell>
        </row>
        <row r="287">
          <cell r="A287" t="str">
            <v>199/М/ССЖ</v>
          </cell>
          <cell r="B287" t="str">
            <v>Каша жидкая молочная из риса и пшена с курагой, 140/10</v>
          </cell>
        </row>
        <row r="288">
          <cell r="A288" t="str">
            <v>411/М/ССЖ</v>
          </cell>
          <cell r="B288" t="str">
            <v>Чай с сахаром, 180/8</v>
          </cell>
        </row>
        <row r="289">
          <cell r="B289" t="str">
            <v>Хлеб пшеничный</v>
          </cell>
        </row>
        <row r="292">
          <cell r="A292" t="str">
            <v>386/М</v>
          </cell>
          <cell r="B292" t="str">
            <v>Банан</v>
          </cell>
        </row>
        <row r="295">
          <cell r="A295" t="str">
            <v>13/М/ССЖ</v>
          </cell>
          <cell r="B295" t="str">
            <v>Салат из свежих огурцов</v>
          </cell>
        </row>
        <row r="296">
          <cell r="A296" t="str">
            <v>90/М/ССЖ</v>
          </cell>
          <cell r="B296" t="str">
            <v>Суп картофельный с рыбными фрикадельками, 140/35</v>
          </cell>
        </row>
        <row r="297">
          <cell r="A297" t="str">
            <v>284/М/ССЖ</v>
          </cell>
          <cell r="B297" t="str">
            <v>Запеканка картофельная с печенью с маслом сливочным, 170/3</v>
          </cell>
        </row>
        <row r="298">
          <cell r="B298" t="str">
            <v>Сок фруктово-овощной</v>
          </cell>
        </row>
        <row r="299">
          <cell r="B299" t="str">
            <v>Хлеб пшеничный</v>
          </cell>
        </row>
        <row r="300">
          <cell r="B300" t="str">
            <v>Хлеб ржано-пшеничный</v>
          </cell>
        </row>
        <row r="303">
          <cell r="A303" t="str">
            <v>1096/И</v>
          </cell>
          <cell r="B303" t="str">
            <v>Сочни с творогом</v>
          </cell>
        </row>
        <row r="304">
          <cell r="B304" t="str">
            <v>Снежок</v>
          </cell>
        </row>
        <row r="307">
          <cell r="A307" t="str">
            <v>71/И</v>
          </cell>
          <cell r="B307" t="str">
            <v>Подгарнировка из свежих помидоров</v>
          </cell>
        </row>
        <row r="308">
          <cell r="A308" t="str">
            <v>318/М/ССЖ</v>
          </cell>
          <cell r="B308" t="str">
            <v>Бефстроганов из куриного филе</v>
          </cell>
        </row>
        <row r="309">
          <cell r="A309" t="str">
            <v>330/М/ССЖ</v>
          </cell>
          <cell r="B309" t="str">
            <v>Каша пшеничная рассыпчатая</v>
          </cell>
        </row>
        <row r="310">
          <cell r="A310" t="str">
            <v>412/М/ССЖ</v>
          </cell>
          <cell r="B310" t="str">
            <v>Чай с сахаром и лимоном, 180/8</v>
          </cell>
        </row>
        <row r="311">
          <cell r="B311" t="str">
            <v>Хлеб пшеничный</v>
          </cell>
        </row>
        <row r="324">
          <cell r="A324" t="str">
            <v>6/М</v>
          </cell>
          <cell r="B324" t="str">
            <v>Масло сливочное</v>
          </cell>
        </row>
        <row r="325">
          <cell r="A325" t="str">
            <v>251/М/ССЖ</v>
          </cell>
          <cell r="B325" t="str">
            <v>Запеканка из творога с соусом кисельным из сухофруктов, 110/50</v>
          </cell>
        </row>
        <row r="326">
          <cell r="A326" t="str">
            <v>412/М/ССЖ</v>
          </cell>
          <cell r="B326" t="str">
            <v>Чай с сахаром и лимоном, 180/8</v>
          </cell>
        </row>
        <row r="327">
          <cell r="B327" t="str">
            <v>Хлеб пшеничный</v>
          </cell>
        </row>
        <row r="330">
          <cell r="A330" t="str">
            <v>386/М/ССЖ</v>
          </cell>
          <cell r="B330" t="str">
            <v>Апельсин</v>
          </cell>
        </row>
        <row r="333">
          <cell r="A333" t="str">
            <v>35/М/ССЖ</v>
          </cell>
          <cell r="B333" t="str">
            <v>Салат из свеклы с зеленым горошком</v>
          </cell>
        </row>
        <row r="334">
          <cell r="A334" t="str">
            <v>229/И</v>
          </cell>
          <cell r="B334" t="str">
            <v>Суп-пюре из цветной капусты</v>
          </cell>
        </row>
        <row r="335">
          <cell r="A335" t="str">
            <v>305/М/ССЖ</v>
          </cell>
          <cell r="B335" t="str">
            <v>Фрикадельки мясные с соусом сметанно-томатным, 60/10</v>
          </cell>
        </row>
        <row r="336">
          <cell r="A336" t="str">
            <v>330/М/ССЖ</v>
          </cell>
          <cell r="B336" t="str">
            <v>Каша гречневая рассыпчатая</v>
          </cell>
        </row>
        <row r="337">
          <cell r="A337" t="str">
            <v>417/М/ССЖ</v>
          </cell>
          <cell r="B337" t="str">
            <v>Напиток из шиповника, 180/8</v>
          </cell>
        </row>
        <row r="338">
          <cell r="B338" t="str">
            <v>Хлеб пшеничный</v>
          </cell>
        </row>
        <row r="339">
          <cell r="B339" t="str">
            <v>Хлеб ржано-пшеничный</v>
          </cell>
        </row>
        <row r="342">
          <cell r="A342" t="str">
            <v>490/М/ССЖ</v>
          </cell>
          <cell r="B342" t="str">
            <v>Коврижка "Медовая"</v>
          </cell>
        </row>
        <row r="343">
          <cell r="B343" t="str">
            <v>Ацидофилин</v>
          </cell>
        </row>
        <row r="346">
          <cell r="A346" t="str">
            <v>71/И</v>
          </cell>
          <cell r="B346" t="str">
            <v>Подгарнировка из перца сладкого</v>
          </cell>
        </row>
        <row r="347">
          <cell r="A347" t="str">
            <v>288/М/ССЖ</v>
          </cell>
          <cell r="B347" t="str">
            <v>Биточки из кальмаров и рыбы с маслом сливочным, 70/3</v>
          </cell>
        </row>
        <row r="348">
          <cell r="A348" t="str">
            <v>1248/И</v>
          </cell>
          <cell r="B348" t="str">
            <v>Овощи запеченные</v>
          </cell>
        </row>
        <row r="349">
          <cell r="A349" t="str">
            <v>413/М/ССЖ</v>
          </cell>
          <cell r="B349" t="str">
            <v>Чай с молоком (3,2%), 180/8</v>
          </cell>
        </row>
        <row r="350">
          <cell r="B350" t="str">
            <v>Хлеб пшеничный</v>
          </cell>
        </row>
        <row r="363">
          <cell r="A363" t="str">
            <v>6/М</v>
          </cell>
          <cell r="B363" t="str">
            <v>Масло сливочное</v>
          </cell>
        </row>
        <row r="364">
          <cell r="A364" t="str">
            <v>7/М</v>
          </cell>
          <cell r="B364" t="str">
            <v>Сыр полутвердый</v>
          </cell>
        </row>
        <row r="365">
          <cell r="A365" t="str">
            <v>199/М/ССЖ</v>
          </cell>
          <cell r="B365" t="str">
            <v>Каша жидкая молочная из пшеничной крупы</v>
          </cell>
        </row>
        <row r="366">
          <cell r="A366" t="str">
            <v>416/М/ССЖ</v>
          </cell>
          <cell r="B366" t="str">
            <v>Какао на молоке (3,2%), 180/8</v>
          </cell>
        </row>
        <row r="367">
          <cell r="B367" t="str">
            <v>Хлеб пшеничный</v>
          </cell>
        </row>
        <row r="373">
          <cell r="A373" t="str">
            <v>32/И</v>
          </cell>
          <cell r="B373" t="str">
            <v>Салат из цветной капусты, брокколи, помидоров и зелени</v>
          </cell>
        </row>
        <row r="374">
          <cell r="A374" t="str">
            <v>88/М/ССЖ</v>
          </cell>
          <cell r="B374" t="str">
            <v>Суп картофельный с макаронными изделиями с курицей, 160/15</v>
          </cell>
        </row>
        <row r="375">
          <cell r="A375" t="str">
            <v>294/М/ССЖ</v>
          </cell>
          <cell r="B375" t="str">
            <v>Бефстроганов из отварной говядины</v>
          </cell>
        </row>
        <row r="376">
          <cell r="A376" t="str">
            <v>339/М/ССЖ</v>
          </cell>
          <cell r="B376" t="str">
            <v>Картофельное пюре</v>
          </cell>
        </row>
        <row r="377">
          <cell r="B377" t="str">
            <v>Сок фруктовый</v>
          </cell>
        </row>
        <row r="378">
          <cell r="B378" t="str">
            <v>Хлеб пшеничный</v>
          </cell>
        </row>
        <row r="379">
          <cell r="B379" t="str">
            <v>Хлеб ржано-пшеничный</v>
          </cell>
        </row>
        <row r="382">
          <cell r="B382" t="str">
            <v>Печенье</v>
          </cell>
        </row>
        <row r="383">
          <cell r="B383" t="str">
            <v>Ряженка</v>
          </cell>
        </row>
        <row r="386">
          <cell r="A386" t="str">
            <v>71/И</v>
          </cell>
          <cell r="B386" t="str">
            <v>Подгарнировка из свежих огурцов</v>
          </cell>
        </row>
        <row r="387">
          <cell r="A387" t="str">
            <v>322/М/ССЖ</v>
          </cell>
          <cell r="B387" t="str">
            <v>Котлеты из курицы с соусом томатным, 60/10</v>
          </cell>
        </row>
        <row r="388">
          <cell r="A388" t="str">
            <v>415/К/КССЖ</v>
          </cell>
          <cell r="B388" t="str">
            <v>Рис припущенный с овощами</v>
          </cell>
        </row>
        <row r="389">
          <cell r="A389" t="str">
            <v>376/И</v>
          </cell>
          <cell r="B389" t="str">
            <v>Чай с шиповником, 180/10</v>
          </cell>
        </row>
        <row r="390">
          <cell r="B390" t="str">
            <v>Хлеб пшеничный</v>
          </cell>
        </row>
        <row r="403">
          <cell r="A403" t="str">
            <v>6/М</v>
          </cell>
          <cell r="B403" t="str">
            <v>Масло сливочное</v>
          </cell>
        </row>
        <row r="404">
          <cell r="A404" t="str">
            <v>7/М</v>
          </cell>
          <cell r="B404" t="str">
            <v>Сыр полутвердый</v>
          </cell>
        </row>
        <row r="405">
          <cell r="A405" t="str">
            <v>199/М/ССЖ</v>
          </cell>
          <cell r="B405" t="str">
            <v>Каша жидкая молочная из овсяных хлопьев " Геркулес" с ягодами, 140/10</v>
          </cell>
        </row>
        <row r="406">
          <cell r="A406" t="str">
            <v>414/М/ССЖ</v>
          </cell>
          <cell r="B406" t="str">
            <v>Напиток кофейный на молоке (3,2%), 180/8</v>
          </cell>
        </row>
        <row r="407">
          <cell r="B407" t="str">
            <v>Хлеб пшеничный</v>
          </cell>
        </row>
        <row r="410">
          <cell r="A410" t="str">
            <v>386/М</v>
          </cell>
          <cell r="B410" t="str">
            <v>Мандарин</v>
          </cell>
        </row>
        <row r="413">
          <cell r="A413" t="str">
            <v>15/М/ССЖ</v>
          </cell>
          <cell r="B413" t="str">
            <v>Салат из свежих помидоров и огурцов</v>
          </cell>
        </row>
        <row r="414">
          <cell r="A414" t="str">
            <v>63/М/ССЖ</v>
          </cell>
          <cell r="B414" t="str">
            <v>Борщ из капусты с картофелем со сметаной с говядиной, 160/10/10</v>
          </cell>
        </row>
        <row r="415">
          <cell r="A415" t="str">
            <v>54-26М-20</v>
          </cell>
          <cell r="B415" t="str">
            <v>Плов из булгура с отварной говядиной</v>
          </cell>
        </row>
        <row r="416">
          <cell r="B416" t="str">
            <v>Сок фруктовый</v>
          </cell>
        </row>
        <row r="417">
          <cell r="B417" t="str">
            <v>Хлеб пшеничный</v>
          </cell>
        </row>
        <row r="418">
          <cell r="B418" t="str">
            <v>Хлеб ржано-пшеничный</v>
          </cell>
        </row>
        <row r="421">
          <cell r="A421" t="str">
            <v>441/М/ССЖ</v>
          </cell>
          <cell r="B421" t="str">
            <v>Ватрушка с творогом</v>
          </cell>
        </row>
        <row r="422">
          <cell r="B422" t="str">
            <v>Йогурт питьевой</v>
          </cell>
        </row>
        <row r="425">
          <cell r="A425" t="str">
            <v>43/М/ССЖ</v>
          </cell>
          <cell r="B425" t="str">
            <v>Салат из овощей с кукурузой</v>
          </cell>
        </row>
        <row r="426">
          <cell r="A426" t="str">
            <v>281/М/ССЖ</v>
          </cell>
          <cell r="B426" t="str">
            <v>Зразы рыбные с яйцом (горбуша)</v>
          </cell>
        </row>
        <row r="427">
          <cell r="A427" t="str">
            <v>144/М/ССЖ</v>
          </cell>
          <cell r="B427" t="str">
            <v>Картофель и овощи, тушеные в соусе</v>
          </cell>
        </row>
        <row r="428">
          <cell r="A428" t="str">
            <v>413/М/ССЖ</v>
          </cell>
          <cell r="B428" t="str">
            <v>Чай с молоком (3,2%), 180/8</v>
          </cell>
        </row>
        <row r="429">
          <cell r="B429" t="str">
            <v>Хлеб пшеничный, 30</v>
          </cell>
        </row>
        <row r="442">
          <cell r="A442" t="str">
            <v>71/И</v>
          </cell>
          <cell r="B442" t="str">
            <v>Подгарнировка из свежих огурцов</v>
          </cell>
        </row>
        <row r="443">
          <cell r="A443" t="str">
            <v>229/М/ССЖ</v>
          </cell>
          <cell r="B443" t="str">
            <v>Омлет натуральный</v>
          </cell>
        </row>
        <row r="444">
          <cell r="A444" t="str">
            <v>411/М/ССЖ</v>
          </cell>
          <cell r="B444" t="str">
            <v>Чай с сахаром, 180/8</v>
          </cell>
        </row>
        <row r="445">
          <cell r="B445" t="str">
            <v>Хлеб пшеничный</v>
          </cell>
        </row>
        <row r="448">
          <cell r="A448" t="str">
            <v>386/М</v>
          </cell>
          <cell r="B448" t="str">
            <v>Яблоко</v>
          </cell>
        </row>
        <row r="451">
          <cell r="A451" t="str">
            <v>49/И</v>
          </cell>
          <cell r="B451" t="str">
            <v>Салат из морской капусты и моркови с яйцом</v>
          </cell>
        </row>
        <row r="452">
          <cell r="A452" t="str">
            <v>86/М/ССЖ</v>
          </cell>
          <cell r="B452" t="str">
            <v>Суп картофельный с рисом с курицей, 160/15</v>
          </cell>
        </row>
        <row r="453">
          <cell r="A453" t="str">
            <v>360/И</v>
          </cell>
          <cell r="B453" t="str">
            <v>Рагу из овощей со говядиной</v>
          </cell>
        </row>
        <row r="454">
          <cell r="A454" t="str">
            <v>394/М/ССЖ</v>
          </cell>
          <cell r="B454" t="str">
            <v>Компот из смеси сухофруктов, 180/8</v>
          </cell>
        </row>
        <row r="455">
          <cell r="B455" t="str">
            <v>Хлеб пшеничный</v>
          </cell>
        </row>
        <row r="456">
          <cell r="B456" t="str">
            <v>Хлеб ржано-пшеничный</v>
          </cell>
        </row>
        <row r="459">
          <cell r="B459" t="str">
            <v>Печенье</v>
          </cell>
        </row>
        <row r="460">
          <cell r="B460" t="str">
            <v>Молоко кипяченое (3,2%)</v>
          </cell>
        </row>
        <row r="463">
          <cell r="A463" t="str">
            <v>71/И</v>
          </cell>
          <cell r="B463" t="str">
            <v>Подгарнировка из свежих помидоров</v>
          </cell>
        </row>
        <row r="464">
          <cell r="A464" t="str">
            <v>322/К/ССЖ</v>
          </cell>
          <cell r="B464" t="str">
            <v>Куриное филе в сырном соусе</v>
          </cell>
        </row>
        <row r="465">
          <cell r="A465" t="str">
            <v>335/М/ССЖ</v>
          </cell>
          <cell r="B465" t="str">
            <v>Макаронные изделия отварные</v>
          </cell>
        </row>
        <row r="466">
          <cell r="A466" t="str">
            <v>377/И</v>
          </cell>
          <cell r="B466" t="str">
            <v>Чай ягодный, 180/8</v>
          </cell>
        </row>
        <row r="467">
          <cell r="B467" t="str">
            <v>Хлеб пшеничный</v>
          </cell>
        </row>
        <row r="480">
          <cell r="A480" t="str">
            <v>6/М</v>
          </cell>
          <cell r="B480" t="str">
            <v>Масло сливочное</v>
          </cell>
        </row>
        <row r="481">
          <cell r="A481" t="str">
            <v>7/М</v>
          </cell>
          <cell r="B481" t="str">
            <v>Сыр полутвердый</v>
          </cell>
        </row>
        <row r="482">
          <cell r="A482" t="str">
            <v>172/И</v>
          </cell>
          <cell r="B482" t="str">
            <v>Хлопья кукурузные с молоком</v>
          </cell>
        </row>
        <row r="483">
          <cell r="A483" t="str">
            <v>416/М/ССЖ</v>
          </cell>
          <cell r="B483" t="str">
            <v>Какао на молоке (3,2%), 180/8</v>
          </cell>
        </row>
        <row r="484">
          <cell r="B484" t="str">
            <v>Хлеб пшеничный</v>
          </cell>
        </row>
        <row r="487">
          <cell r="A487" t="str">
            <v>386/М</v>
          </cell>
          <cell r="B487" t="str">
            <v>Банан</v>
          </cell>
        </row>
        <row r="490">
          <cell r="A490" t="str">
            <v>38/И</v>
          </cell>
          <cell r="B490" t="str">
            <v>Салат из папоротника с яйцом</v>
          </cell>
        </row>
        <row r="491">
          <cell r="A491" t="str">
            <v>144/М/ССЖ</v>
          </cell>
          <cell r="B491" t="str">
            <v>Суп-пюре из разных овощей</v>
          </cell>
        </row>
        <row r="492">
          <cell r="A492" t="str">
            <v>293/М/ССЖ</v>
          </cell>
          <cell r="B492" t="str">
            <v>Гуляш из отварной говядины</v>
          </cell>
        </row>
        <row r="493">
          <cell r="A493" t="str">
            <v>330/М/ССЖ</v>
          </cell>
          <cell r="B493" t="str">
            <v>Каша гречневая рассыпчатая</v>
          </cell>
        </row>
        <row r="494">
          <cell r="B494" t="str">
            <v>Сок фруктово-овощной</v>
          </cell>
        </row>
        <row r="495">
          <cell r="B495" t="str">
            <v>Хлеб пшеничный</v>
          </cell>
        </row>
        <row r="496">
          <cell r="B496" t="str">
            <v>Хлеб ржано-пшеничный</v>
          </cell>
        </row>
        <row r="499">
          <cell r="A499" t="str">
            <v>1096/И</v>
          </cell>
          <cell r="B499" t="str">
            <v>Сочни с творогом</v>
          </cell>
        </row>
        <row r="500">
          <cell r="B500" t="str">
            <v>Снежок</v>
          </cell>
        </row>
        <row r="503">
          <cell r="A503" t="str">
            <v>71/И</v>
          </cell>
          <cell r="B503" t="str">
            <v>Подгарнировка из перца сладкого</v>
          </cell>
        </row>
        <row r="504">
          <cell r="A504" t="str">
            <v>284/М/ССЖ</v>
          </cell>
          <cell r="B504" t="str">
            <v>Суфле из рыбы (горбуша) с маслом сливочным, 70/3</v>
          </cell>
        </row>
        <row r="505">
          <cell r="A505" t="str">
            <v>339/М/ССЖ</v>
          </cell>
          <cell r="B505" t="str">
            <v>Картофельное пюре</v>
          </cell>
        </row>
        <row r="506">
          <cell r="A506" t="str">
            <v>413/М/ССЖ</v>
          </cell>
          <cell r="B506" t="str">
            <v>Чай с молоком (3,2%), 180/8</v>
          </cell>
        </row>
        <row r="507">
          <cell r="B507" t="str">
            <v>Хлеб пшеничный</v>
          </cell>
        </row>
        <row r="520">
          <cell r="A520" t="str">
            <v>6/М</v>
          </cell>
          <cell r="B520" t="str">
            <v>Масло сливочное</v>
          </cell>
        </row>
        <row r="521">
          <cell r="A521" t="str">
            <v>244/М/ССЖ</v>
          </cell>
          <cell r="B521" t="str">
            <v>Вареники ленивые с соусом кисельным из сухофруктов, 110/50</v>
          </cell>
        </row>
        <row r="522">
          <cell r="A522" t="str">
            <v>412/М/ССЖ</v>
          </cell>
          <cell r="B522" t="str">
            <v>Чай с сахаром и лимоном, 180/8</v>
          </cell>
        </row>
        <row r="523">
          <cell r="B523" t="str">
            <v>Хлеб пшеничный</v>
          </cell>
        </row>
        <row r="526">
          <cell r="A526" t="str">
            <v>386/М</v>
          </cell>
          <cell r="B526" t="str">
            <v>Апельсин</v>
          </cell>
        </row>
        <row r="529">
          <cell r="A529" t="str">
            <v>46/М/ССЖ</v>
          </cell>
          <cell r="B529" t="str">
            <v>Салат из белокочанной капусты с яблоками</v>
          </cell>
        </row>
        <row r="530">
          <cell r="A530" t="str">
            <v>89/М/ССЖ</v>
          </cell>
          <cell r="B530" t="str">
            <v>Суп картофельный с мясными фрикадельками,  140/35</v>
          </cell>
        </row>
        <row r="531">
          <cell r="A531" t="str">
            <v>299/М/ССЖ</v>
          </cell>
          <cell r="B531" t="str">
            <v>Биточки мясные</v>
          </cell>
        </row>
        <row r="532">
          <cell r="A532" t="str">
            <v>144/М/ССЖ</v>
          </cell>
          <cell r="B532" t="str">
            <v>Картофель и овощи, тушеные в соусе</v>
          </cell>
        </row>
        <row r="533">
          <cell r="A533" t="str">
            <v>355/М/ССЖ</v>
          </cell>
          <cell r="B533" t="str">
            <v>Кисель из кураги, 150/7</v>
          </cell>
        </row>
        <row r="534">
          <cell r="B534" t="str">
            <v>Хлеб пшеничный</v>
          </cell>
        </row>
        <row r="535">
          <cell r="B535" t="str">
            <v>Хлеб ржано-пшеничный</v>
          </cell>
        </row>
        <row r="538">
          <cell r="A538" t="str">
            <v>492/М/ССЖ</v>
          </cell>
          <cell r="B538" t="str">
            <v>Коржик молочный</v>
          </cell>
        </row>
        <row r="539">
          <cell r="B539" t="str">
            <v>Ацидофилин</v>
          </cell>
        </row>
        <row r="542">
          <cell r="A542" t="str">
            <v>71/И</v>
          </cell>
          <cell r="B542" t="str">
            <v>Подгарнировка из свежих огурцов</v>
          </cell>
        </row>
        <row r="543">
          <cell r="A543" t="str">
            <v>326/М/ССЖ</v>
          </cell>
          <cell r="B543" t="str">
            <v>Зразы куриные с омлетом и овощами с соустом томатным, 60/10</v>
          </cell>
        </row>
        <row r="544">
          <cell r="A544" t="str">
            <v>415/К/ССЖ</v>
          </cell>
          <cell r="B544" t="str">
            <v>Рис припущенный с овощами</v>
          </cell>
        </row>
        <row r="545">
          <cell r="A545" t="str">
            <v>411/М/ССЖ</v>
          </cell>
          <cell r="B545" t="str">
            <v>Чай с сахаром, 180/8</v>
          </cell>
        </row>
        <row r="546">
          <cell r="B546" t="str">
            <v>Хлеб пшеничный</v>
          </cell>
        </row>
        <row r="559">
          <cell r="A559" t="str">
            <v>6/М</v>
          </cell>
          <cell r="B559" t="str">
            <v>Масло сливочное</v>
          </cell>
        </row>
        <row r="560">
          <cell r="A560" t="str">
            <v>7/М</v>
          </cell>
          <cell r="B560" t="str">
            <v>Сыр полутвердый</v>
          </cell>
        </row>
        <row r="561">
          <cell r="A561" t="str">
            <v>199/М/ССЖ</v>
          </cell>
          <cell r="B561" t="str">
            <v>Каша жидкая молочная из манной крупы</v>
          </cell>
        </row>
        <row r="562">
          <cell r="A562" t="str">
            <v>414/М/ССЖ</v>
          </cell>
          <cell r="B562" t="str">
            <v>Напиток кофейный на молоке (3,2%), 180/8</v>
          </cell>
        </row>
        <row r="563">
          <cell r="B563" t="str">
            <v>Хлеб пшеничный</v>
          </cell>
        </row>
        <row r="566">
          <cell r="A566" t="str">
            <v>386/М</v>
          </cell>
          <cell r="B566" t="str">
            <v>Груша</v>
          </cell>
        </row>
        <row r="569">
          <cell r="A569" t="str">
            <v>37/М/ССЖ</v>
          </cell>
          <cell r="B569" t="str">
            <v>Салат из свеклы с соленым огурцом</v>
          </cell>
        </row>
        <row r="570">
          <cell r="A570" t="str">
            <v>73/М/ССЖ</v>
          </cell>
          <cell r="B570" t="str">
            <v>Щи из свежей капусты с картофелем со сметаной с говядиной, 160/10/10</v>
          </cell>
        </row>
        <row r="571">
          <cell r="A571" t="str">
            <v>268/И</v>
          </cell>
          <cell r="B571" t="str">
            <v>Котлета из мяса и печени с маслом сливочным, 60/3</v>
          </cell>
        </row>
        <row r="572">
          <cell r="A572" t="str">
            <v>335/М/ССЖ</v>
          </cell>
          <cell r="B572" t="str">
            <v>Макаронные изделия отварные</v>
          </cell>
        </row>
        <row r="573">
          <cell r="B573" t="str">
            <v>Сок фруктовый</v>
          </cell>
        </row>
        <row r="574">
          <cell r="B574" t="str">
            <v>Хлеб пшеничный</v>
          </cell>
        </row>
        <row r="575">
          <cell r="B575" t="str">
            <v>Хлеб ржано-пшеничный</v>
          </cell>
        </row>
        <row r="578">
          <cell r="B578" t="str">
            <v>Печенье</v>
          </cell>
        </row>
        <row r="579">
          <cell r="B579" t="str">
            <v>Ряженка</v>
          </cell>
        </row>
        <row r="582">
          <cell r="A582" t="str">
            <v>13/М/ССЖ</v>
          </cell>
          <cell r="B582" t="str">
            <v>Салат из свежих огурцов</v>
          </cell>
        </row>
        <row r="583">
          <cell r="A583" t="str">
            <v>271/М/ССЖ</v>
          </cell>
          <cell r="B583" t="str">
            <v>Биточки рыбные (треска) с маслом сливочным, 70/3</v>
          </cell>
        </row>
        <row r="584">
          <cell r="A584" t="str">
            <v>348/М/ССЖ</v>
          </cell>
          <cell r="B584" t="str">
            <v>Пюре из цветной капусты с картофелем</v>
          </cell>
        </row>
        <row r="585">
          <cell r="A585" t="str">
            <v>413/М/ССЖ</v>
          </cell>
          <cell r="B585" t="str">
            <v>Чай с молоком (3,2%), 180/8</v>
          </cell>
        </row>
        <row r="586">
          <cell r="B586" t="str">
            <v>Хлеб пшеничный</v>
          </cell>
        </row>
        <row r="599">
          <cell r="A599" t="str">
            <v>6/М</v>
          </cell>
          <cell r="B599" t="str">
            <v>Масло сливочное</v>
          </cell>
        </row>
        <row r="600">
          <cell r="A600" t="str">
            <v>7/М</v>
          </cell>
          <cell r="B600" t="str">
            <v>Сыр полутвердый</v>
          </cell>
        </row>
        <row r="601">
          <cell r="A601" t="str">
            <v>199/М/ССЖ</v>
          </cell>
          <cell r="B601" t="str">
            <v>Каша жидкая молочная из риса и пшена с курагой, 140/10</v>
          </cell>
        </row>
        <row r="602">
          <cell r="A602" t="str">
            <v>411/М/ССЖ</v>
          </cell>
          <cell r="B602" t="str">
            <v>Чай с сахаром, 180/8</v>
          </cell>
        </row>
        <row r="603">
          <cell r="B603" t="str">
            <v>Хлеб пшеничный</v>
          </cell>
        </row>
        <row r="606">
          <cell r="A606" t="str">
            <v>386/М</v>
          </cell>
          <cell r="B606" t="str">
            <v>Мандарин</v>
          </cell>
        </row>
        <row r="609">
          <cell r="A609" t="str">
            <v>27/М/ССЖ</v>
          </cell>
          <cell r="B609" t="str">
            <v>Салат из свежих помидоров и перца сладкого</v>
          </cell>
        </row>
        <row r="610">
          <cell r="A610" t="str">
            <v>88/М/ССЖ</v>
          </cell>
          <cell r="B610" t="str">
            <v>Суп картофельный с макаронными изделиями с курицей, 160/15</v>
          </cell>
        </row>
        <row r="611">
          <cell r="A611" t="str">
            <v>305/М/ССЖ</v>
          </cell>
          <cell r="B611" t="str">
            <v>Фрикадельки мясные с соусом сметанно-томатным, 60/10</v>
          </cell>
        </row>
        <row r="612">
          <cell r="A612" t="str">
            <v>1248/И</v>
          </cell>
          <cell r="B612" t="str">
            <v>Овощи запеченные</v>
          </cell>
        </row>
        <row r="613">
          <cell r="B613" t="str">
            <v>Сок фруктовый</v>
          </cell>
        </row>
        <row r="614">
          <cell r="B614" t="str">
            <v>Хлеб пшеничный</v>
          </cell>
        </row>
        <row r="615">
          <cell r="B615" t="str">
            <v>Хлеб ржано-пшеничный</v>
          </cell>
        </row>
        <row r="618">
          <cell r="A618" t="str">
            <v>441/М/ССЖ</v>
          </cell>
          <cell r="B618" t="str">
            <v>Ватрушка с творогом</v>
          </cell>
        </row>
        <row r="619">
          <cell r="B619" t="str">
            <v>Йогурт питьевой</v>
          </cell>
        </row>
        <row r="622">
          <cell r="A622" t="str">
            <v>71/М</v>
          </cell>
          <cell r="B622" t="str">
            <v>Подгарнировка из свежих огурцов</v>
          </cell>
        </row>
        <row r="623">
          <cell r="A623" t="str">
            <v>318/М/ССЖ</v>
          </cell>
          <cell r="B623" t="str">
            <v>Гуляш из куриного филе</v>
          </cell>
        </row>
        <row r="624">
          <cell r="A624" t="str">
            <v>330/М/ССЖ</v>
          </cell>
          <cell r="B624" t="str">
            <v>Каша гречневая рассыпчатая</v>
          </cell>
        </row>
        <row r="625">
          <cell r="A625" t="str">
            <v>377/И</v>
          </cell>
          <cell r="B625" t="str">
            <v>Чай ягодный, 180/8</v>
          </cell>
        </row>
        <row r="626">
          <cell r="B626" t="str">
            <v>Хлеб пшеничный</v>
          </cell>
        </row>
        <row r="639">
          <cell r="A639" t="str">
            <v>71/И</v>
          </cell>
          <cell r="B639" t="str">
            <v>Подгарнировка из зеленого горошка</v>
          </cell>
        </row>
        <row r="640">
          <cell r="A640" t="str">
            <v>230/М/ССЖ</v>
          </cell>
          <cell r="B640" t="str">
            <v>Омлет с сыром</v>
          </cell>
        </row>
        <row r="641">
          <cell r="A641" t="str">
            <v>412/М/ССЖ</v>
          </cell>
          <cell r="B641" t="str">
            <v>Чай с сахаром и лимоном, 180/8</v>
          </cell>
        </row>
        <row r="642">
          <cell r="B642" t="str">
            <v>Хлеб пшеничный</v>
          </cell>
        </row>
        <row r="645">
          <cell r="A645" t="str">
            <v>386/М/ССЖ</v>
          </cell>
          <cell r="B645" t="str">
            <v>Яблоко</v>
          </cell>
        </row>
        <row r="648">
          <cell r="A648" t="str">
            <v>26/М/ССЖ</v>
          </cell>
          <cell r="B648" t="str">
            <v>Салат из картофеля с зеленым горошком</v>
          </cell>
        </row>
        <row r="649">
          <cell r="A649" t="str">
            <v>229/И</v>
          </cell>
          <cell r="B649" t="str">
            <v>Суп-пюре из брокколи</v>
          </cell>
        </row>
        <row r="650">
          <cell r="A650" t="str">
            <v>294/М/ССЖ</v>
          </cell>
          <cell r="B650" t="str">
            <v>Бефстроганов из отварной говядины</v>
          </cell>
        </row>
        <row r="651">
          <cell r="A651" t="str">
            <v>330/М/ССЖ</v>
          </cell>
          <cell r="B651" t="str">
            <v>Каша пшеничная рассыпчатая</v>
          </cell>
        </row>
        <row r="652">
          <cell r="A652" t="str">
            <v>494/М/ССЖ</v>
          </cell>
          <cell r="B652" t="str">
            <v>Компот из смеси сухофруктов, 180/8</v>
          </cell>
        </row>
        <row r="653">
          <cell r="B653" t="str">
            <v>Хлеб пшеничный</v>
          </cell>
        </row>
        <row r="654">
          <cell r="B654" t="str">
            <v>Хлеб ржано-пшеничный</v>
          </cell>
        </row>
        <row r="657">
          <cell r="B657" t="str">
            <v>Печенье</v>
          </cell>
        </row>
        <row r="658">
          <cell r="B658" t="str">
            <v>Молоко кипяченое (3,2%)</v>
          </cell>
        </row>
        <row r="661">
          <cell r="A661" t="str">
            <v>23/М/ССЖ</v>
          </cell>
          <cell r="B661" t="str">
            <v>Салат из свежих помидоров</v>
          </cell>
        </row>
        <row r="662">
          <cell r="A662" t="str">
            <v>288/М/ССЖ</v>
          </cell>
          <cell r="B662" t="str">
            <v>Биточки из кальмаров и рыбы</v>
          </cell>
        </row>
        <row r="663">
          <cell r="A663" t="str">
            <v>144/М/ССЖ</v>
          </cell>
          <cell r="B663" t="str">
            <v>Картофель и овощи, тушеные в соусе</v>
          </cell>
        </row>
        <row r="664">
          <cell r="A664" t="str">
            <v>413/М/ССЖ</v>
          </cell>
          <cell r="B664" t="str">
            <v>Чай с молоком (3,2%), 180/8</v>
          </cell>
        </row>
        <row r="665">
          <cell r="B665" t="str">
            <v>Хлеб пшеничный</v>
          </cell>
        </row>
        <row r="678">
          <cell r="A678" t="str">
            <v>6/М</v>
          </cell>
          <cell r="B678" t="str">
            <v>Масло сливочное</v>
          </cell>
        </row>
        <row r="679">
          <cell r="A679" t="str">
            <v>7/М</v>
          </cell>
          <cell r="B679" t="str">
            <v>Сыр полутвердый</v>
          </cell>
        </row>
        <row r="680">
          <cell r="A680" t="str">
            <v>100/М/ССЖ</v>
          </cell>
          <cell r="B680" t="str">
            <v>Суп молочный с макаронными изделиями</v>
          </cell>
        </row>
        <row r="681">
          <cell r="A681" t="str">
            <v>416/М/ССЖ</v>
          </cell>
          <cell r="B681" t="str">
            <v>Какао на молоке (3,2%), 180/8</v>
          </cell>
        </row>
        <row r="682">
          <cell r="B682" t="str">
            <v>Хлеб пшеничный</v>
          </cell>
        </row>
        <row r="685">
          <cell r="A685" t="str">
            <v>386/М</v>
          </cell>
          <cell r="B685" t="str">
            <v>Банан</v>
          </cell>
        </row>
        <row r="688">
          <cell r="A688" t="str">
            <v>32/И</v>
          </cell>
          <cell r="B688" t="str">
            <v>Салат из цветной капусты, брокколи, помидоров и зелени</v>
          </cell>
        </row>
        <row r="689">
          <cell r="A689" t="str">
            <v>90/М/ССЖ</v>
          </cell>
          <cell r="B689" t="str">
            <v>Суп картофельный с рыбными фрикадельками, 140/35</v>
          </cell>
        </row>
        <row r="690">
          <cell r="A690" t="str">
            <v>284/М/ССЖ</v>
          </cell>
          <cell r="B690" t="str">
            <v>Запеканка картофельная с печенью с маслом сливочным, 170/3</v>
          </cell>
        </row>
        <row r="691">
          <cell r="B691" t="str">
            <v>Сок фруктово-овощной</v>
          </cell>
        </row>
        <row r="692">
          <cell r="B692" t="str">
            <v>Хлеб пшеничный</v>
          </cell>
        </row>
        <row r="693">
          <cell r="B693" t="str">
            <v>Хлеб ржано-пшеничный</v>
          </cell>
        </row>
        <row r="696">
          <cell r="A696" t="str">
            <v>1096/И</v>
          </cell>
          <cell r="B696" t="str">
            <v>Сочни с творогом</v>
          </cell>
        </row>
        <row r="697">
          <cell r="B697" t="str">
            <v>Снежок</v>
          </cell>
        </row>
        <row r="700">
          <cell r="A700" t="str">
            <v>71/И</v>
          </cell>
          <cell r="B700" t="str">
            <v>Подгарнировка из свежих помидоров</v>
          </cell>
        </row>
        <row r="701">
          <cell r="A701" t="str">
            <v>322/М/ССЖ</v>
          </cell>
          <cell r="B701" t="str">
            <v>Биточки из курицы с соусом томатным, 60/10</v>
          </cell>
        </row>
        <row r="702">
          <cell r="A702" t="str">
            <v>125/И</v>
          </cell>
          <cell r="B702" t="str">
            <v>Каша перловая с овощами</v>
          </cell>
        </row>
        <row r="703">
          <cell r="A703" t="str">
            <v>411/М/ССЖ</v>
          </cell>
          <cell r="B703" t="str">
            <v>Чай с сахаром, 180/8</v>
          </cell>
        </row>
        <row r="704">
          <cell r="B704" t="str">
            <v>Хлеб пшеничный</v>
          </cell>
        </row>
        <row r="717">
          <cell r="A717" t="str">
            <v>6/М</v>
          </cell>
          <cell r="B717" t="str">
            <v>Масло сливочное</v>
          </cell>
        </row>
        <row r="718">
          <cell r="A718" t="str">
            <v>249/М/ССЖ</v>
          </cell>
          <cell r="B718" t="str">
            <v>Пудинг из творога (запеченный) с соусом кисельным из сухофруктов, 110/50</v>
          </cell>
        </row>
        <row r="719">
          <cell r="A719" t="str">
            <v>376/И</v>
          </cell>
          <cell r="B719" t="str">
            <v>Чай с шиповником, 180/8</v>
          </cell>
        </row>
        <row r="720">
          <cell r="B720" t="str">
            <v>Хлеб пшеничный</v>
          </cell>
        </row>
        <row r="723">
          <cell r="A723" t="str">
            <v>386/М</v>
          </cell>
          <cell r="B723" t="str">
            <v>Апельсин</v>
          </cell>
        </row>
        <row r="726">
          <cell r="A726" t="str">
            <v>47/М/ССЖ</v>
          </cell>
          <cell r="B726" t="str">
            <v>Винегрет с морской капустой</v>
          </cell>
        </row>
        <row r="727">
          <cell r="A727" t="str">
            <v>40/И</v>
          </cell>
          <cell r="B727" t="str">
            <v>Суп из овощей с папоротником с говядиной и сметаной, 160/10/10</v>
          </cell>
        </row>
        <row r="728">
          <cell r="A728" t="str">
            <v>293/М/ССЖ</v>
          </cell>
          <cell r="B728" t="str">
            <v>Гуляш из отварной говядины</v>
          </cell>
        </row>
        <row r="729">
          <cell r="A729" t="str">
            <v>415/К/ССЖ</v>
          </cell>
          <cell r="B729" t="str">
            <v>Рис припущенный с овощами</v>
          </cell>
        </row>
        <row r="730">
          <cell r="A730" t="str">
            <v>388/К/ССЖ</v>
          </cell>
          <cell r="B730" t="str">
            <v>Напиток витаминный, 180/8</v>
          </cell>
        </row>
        <row r="731">
          <cell r="B731" t="str">
            <v>Хлеб пшеничный</v>
          </cell>
        </row>
        <row r="732">
          <cell r="B732" t="str">
            <v>Хлеб ржано-пшеничный</v>
          </cell>
        </row>
        <row r="735">
          <cell r="A735" t="str">
            <v>490/М/ССЖ</v>
          </cell>
          <cell r="B735" t="str">
            <v>Коврижка "Медовая"</v>
          </cell>
        </row>
        <row r="736">
          <cell r="B736" t="str">
            <v>Ацидофилин</v>
          </cell>
        </row>
        <row r="739">
          <cell r="A739" t="str">
            <v>71/И</v>
          </cell>
          <cell r="B739" t="str">
            <v>Подгарнировка из перца сладкого</v>
          </cell>
        </row>
        <row r="740">
          <cell r="A740" t="str">
            <v>281/М/ССЖ</v>
          </cell>
          <cell r="B740" t="str">
            <v>Зразы рыбные с яйцом (горбуша) с маслом сливочным, 70/3</v>
          </cell>
        </row>
        <row r="741">
          <cell r="A741" t="str">
            <v>339/М/ССЖ</v>
          </cell>
          <cell r="B741" t="str">
            <v>Картофельное пюре</v>
          </cell>
        </row>
        <row r="742">
          <cell r="A742" t="str">
            <v>413/М/ССЖ</v>
          </cell>
          <cell r="B742" t="str">
            <v>Чай с молоком (3,2%), 180/8</v>
          </cell>
        </row>
        <row r="743">
          <cell r="B743" t="str">
            <v>Хлеб пшеничный</v>
          </cell>
        </row>
        <row r="756">
          <cell r="A756" t="str">
            <v>6/М</v>
          </cell>
          <cell r="B756" t="str">
            <v>Масло сливочное</v>
          </cell>
        </row>
        <row r="757">
          <cell r="A757" t="str">
            <v>7/М</v>
          </cell>
          <cell r="B757" t="str">
            <v>Сыр полутвердый</v>
          </cell>
        </row>
        <row r="758">
          <cell r="A758" t="str">
            <v>199/М/ССЖ</v>
          </cell>
          <cell r="B758" t="str">
            <v>Каша жидкая молочная из овсяных хлопьев " Геркулес" с ягодами, 140/10</v>
          </cell>
        </row>
        <row r="759">
          <cell r="A759" t="str">
            <v>414/М/ССЖ</v>
          </cell>
          <cell r="B759" t="str">
            <v>Напиток кофейный на молоке (3,2%), 180/8</v>
          </cell>
        </row>
        <row r="760">
          <cell r="B760" t="str">
            <v>Хлеб пшеничный</v>
          </cell>
        </row>
        <row r="763">
          <cell r="A763" t="str">
            <v>386/М</v>
          </cell>
          <cell r="B763" t="str">
            <v>Груша</v>
          </cell>
        </row>
        <row r="766">
          <cell r="A766" t="str">
            <v>13/М/ССЖ</v>
          </cell>
          <cell r="B766" t="str">
            <v>Салат из свежих огурцов</v>
          </cell>
        </row>
        <row r="767">
          <cell r="A767" t="str">
            <v>86/М/ССЖ</v>
          </cell>
          <cell r="B767" t="str">
            <v>Суп картофельный с рисом с курицей, 160/15</v>
          </cell>
        </row>
        <row r="768">
          <cell r="A768" t="str">
            <v>267/И</v>
          </cell>
          <cell r="B768" t="str">
            <v>Биточки из сердца говяжьего с маслом сливочным, 60/3</v>
          </cell>
        </row>
        <row r="769">
          <cell r="A769" t="str">
            <v>348/М/ССЖ</v>
          </cell>
          <cell r="B769" t="str">
            <v>Пюре из цветной капусты с картофелем</v>
          </cell>
        </row>
        <row r="770">
          <cell r="B770" t="str">
            <v>Сок фруктовый</v>
          </cell>
        </row>
        <row r="771">
          <cell r="B771" t="str">
            <v>Хлеб пшеничный</v>
          </cell>
        </row>
        <row r="772">
          <cell r="B772" t="str">
            <v>Хлеб ржано-пшеничный</v>
          </cell>
        </row>
        <row r="775">
          <cell r="B775" t="str">
            <v>Печенье</v>
          </cell>
        </row>
        <row r="776">
          <cell r="B776" t="str">
            <v>Ряженка</v>
          </cell>
        </row>
        <row r="779">
          <cell r="A779" t="str">
            <v>71/И</v>
          </cell>
          <cell r="B779" t="str">
            <v>Подгарнировка из свежих помидоров</v>
          </cell>
        </row>
        <row r="780">
          <cell r="A780" t="str">
            <v>326/М/ССЖ</v>
          </cell>
          <cell r="B780" t="str">
            <v>Зразы куриные с омлетом и овощами с соусом томатным, 60/10</v>
          </cell>
        </row>
        <row r="781">
          <cell r="A781" t="str">
            <v>335/М/ССЖ</v>
          </cell>
          <cell r="B781" t="str">
            <v>Макаронные изделия отварные</v>
          </cell>
        </row>
        <row r="782">
          <cell r="A782" t="str">
            <v>376/И</v>
          </cell>
          <cell r="B782" t="str">
            <v>Чай с шиповником, 180/8</v>
          </cell>
        </row>
        <row r="783">
          <cell r="B783" t="str">
            <v>Хлеб пшеничный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Y38"/>
  <sheetViews>
    <sheetView topLeftCell="A3" workbookViewId="0">
      <selection activeCell="M5" sqref="M5"/>
    </sheetView>
  </sheetViews>
  <sheetFormatPr defaultRowHeight="12.75" x14ac:dyDescent="0.25"/>
  <cols>
    <col min="1" max="1" width="10.140625" style="195" customWidth="1"/>
    <col min="2" max="2" width="10.42578125" style="195" customWidth="1"/>
    <col min="3" max="3" width="23.28515625" style="195" customWidth="1"/>
    <col min="4" max="4" width="9.85546875" style="195" bestFit="1" customWidth="1"/>
    <col min="5" max="5" width="9.42578125" style="195" customWidth="1"/>
    <col min="6" max="6" width="7" style="195" customWidth="1"/>
    <col min="7" max="7" width="7.7109375" style="195" customWidth="1"/>
    <col min="8" max="8" width="9.140625" style="195"/>
    <col min="9" max="9" width="0" style="195" hidden="1" customWidth="1"/>
    <col min="10" max="10" width="9.140625" style="195"/>
    <col min="11" max="11" width="10.7109375" style="195" customWidth="1"/>
    <col min="12" max="12" width="9.140625" style="195"/>
    <col min="13" max="13" width="24.42578125" style="195" customWidth="1"/>
    <col min="14" max="14" width="9.85546875" style="195" bestFit="1" customWidth="1"/>
    <col min="15" max="18" width="9.140625" style="195"/>
    <col min="19" max="19" width="0" style="195" hidden="1" customWidth="1"/>
    <col min="20" max="24" width="9.140625" style="195"/>
    <col min="25" max="25" width="11.140625" style="195" customWidth="1"/>
    <col min="26" max="16384" width="9.140625" style="195"/>
  </cols>
  <sheetData>
    <row r="1" spans="1:25" hidden="1" x14ac:dyDescent="0.25">
      <c r="A1" s="230"/>
      <c r="B1" s="219"/>
      <c r="C1" s="219"/>
      <c r="D1" s="219"/>
      <c r="E1" s="219"/>
      <c r="F1" s="219"/>
      <c r="G1" s="219"/>
      <c r="H1" s="219"/>
      <c r="I1" s="219"/>
      <c r="J1" s="231"/>
      <c r="K1" s="230"/>
      <c r="L1" s="219"/>
      <c r="M1" s="219"/>
      <c r="N1" s="219"/>
      <c r="O1" s="219"/>
      <c r="P1" s="219"/>
      <c r="Q1" s="219"/>
      <c r="R1" s="219"/>
      <c r="S1" s="219"/>
      <c r="T1" s="231"/>
    </row>
    <row r="2" spans="1:25" hidden="1" x14ac:dyDescent="0.25">
      <c r="A2" s="50"/>
      <c r="B2" s="7"/>
      <c r="C2" s="7"/>
      <c r="D2" s="7"/>
      <c r="E2" s="7"/>
      <c r="F2" s="7"/>
      <c r="G2" s="7"/>
      <c r="H2" s="52"/>
      <c r="I2" s="52"/>
      <c r="J2" s="53"/>
      <c r="K2" s="50"/>
      <c r="L2" s="7"/>
      <c r="M2" s="7"/>
      <c r="N2" s="7"/>
      <c r="O2" s="7"/>
      <c r="P2" s="7"/>
      <c r="Q2" s="7"/>
      <c r="R2" s="52"/>
      <c r="S2" s="52"/>
      <c r="T2" s="53"/>
    </row>
    <row r="3" spans="1:25" ht="13.9" customHeight="1" x14ac:dyDescent="0.25">
      <c r="A3" s="181">
        <v>1</v>
      </c>
      <c r="B3" s="182" t="s">
        <v>1</v>
      </c>
      <c r="C3" s="79">
        <v>1</v>
      </c>
      <c r="D3" s="183"/>
      <c r="E3" s="183"/>
      <c r="F3" s="183"/>
      <c r="G3" s="183"/>
      <c r="H3" s="184"/>
      <c r="I3" s="184"/>
      <c r="J3" s="185"/>
      <c r="K3" s="7"/>
      <c r="L3" s="149" t="s">
        <v>1</v>
      </c>
      <c r="M3" s="6">
        <v>1</v>
      </c>
      <c r="N3" s="7"/>
      <c r="O3" s="7"/>
      <c r="P3" s="7"/>
      <c r="Q3" s="7"/>
      <c r="R3" s="52"/>
      <c r="S3" s="52"/>
      <c r="T3" s="53"/>
    </row>
    <row r="4" spans="1:25" hidden="1" x14ac:dyDescent="0.25">
      <c r="A4" s="50"/>
      <c r="B4" s="149" t="s">
        <v>2</v>
      </c>
      <c r="C4" s="6">
        <v>1</v>
      </c>
      <c r="D4" s="7"/>
      <c r="E4" s="7"/>
      <c r="F4" s="7"/>
      <c r="G4" s="7"/>
      <c r="H4" s="52"/>
      <c r="I4" s="52"/>
      <c r="J4" s="53"/>
      <c r="K4" s="7"/>
      <c r="L4" s="149" t="s">
        <v>2</v>
      </c>
      <c r="M4" s="6">
        <v>1</v>
      </c>
      <c r="N4" s="7"/>
      <c r="O4" s="7"/>
      <c r="P4" s="7"/>
      <c r="Q4" s="7"/>
      <c r="R4" s="52"/>
      <c r="S4" s="52"/>
      <c r="T4" s="53"/>
    </row>
    <row r="5" spans="1:25" x14ac:dyDescent="0.25">
      <c r="A5" s="50"/>
      <c r="B5" s="149" t="s">
        <v>3</v>
      </c>
      <c r="C5" s="7" t="s">
        <v>446</v>
      </c>
      <c r="D5" s="232"/>
      <c r="E5" s="232"/>
      <c r="F5" s="232"/>
      <c r="G5" s="232"/>
      <c r="H5" s="232"/>
      <c r="I5" s="186"/>
      <c r="J5" s="53"/>
      <c r="K5" s="7"/>
      <c r="L5" s="149" t="s">
        <v>3</v>
      </c>
      <c r="M5" s="7" t="s">
        <v>446</v>
      </c>
      <c r="N5" s="232"/>
      <c r="O5" s="232"/>
      <c r="P5" s="232"/>
      <c r="Q5" s="232"/>
      <c r="R5" s="232"/>
      <c r="S5" s="186"/>
      <c r="T5" s="53"/>
    </row>
    <row r="6" spans="1:25" x14ac:dyDescent="0.25">
      <c r="A6" s="50"/>
      <c r="B6" s="51" t="s">
        <v>6</v>
      </c>
      <c r="C6" s="186" t="s">
        <v>413</v>
      </c>
      <c r="D6" s="7"/>
      <c r="E6" s="7"/>
      <c r="F6" s="7"/>
      <c r="G6" s="7"/>
      <c r="H6" s="52"/>
      <c r="I6" s="52"/>
      <c r="J6" s="53"/>
      <c r="K6" s="7"/>
      <c r="L6" s="51" t="s">
        <v>6</v>
      </c>
      <c r="M6" s="186" t="s">
        <v>276</v>
      </c>
      <c r="N6" s="7"/>
      <c r="O6" s="7"/>
      <c r="P6" s="7"/>
      <c r="Q6" s="7"/>
      <c r="R6" s="52"/>
      <c r="S6" s="52"/>
      <c r="T6" s="53"/>
    </row>
    <row r="7" spans="1:25" x14ac:dyDescent="0.25">
      <c r="A7" s="50"/>
      <c r="B7" s="7"/>
      <c r="C7" s="187"/>
      <c r="D7" s="187"/>
      <c r="E7" s="7"/>
      <c r="F7" s="7"/>
      <c r="G7" s="7"/>
      <c r="H7" s="52"/>
      <c r="I7" s="52"/>
      <c r="J7" s="53"/>
      <c r="K7" s="7"/>
      <c r="L7" s="7"/>
      <c r="M7" s="187"/>
      <c r="N7" s="187"/>
      <c r="O7" s="7"/>
      <c r="P7" s="7"/>
      <c r="Q7" s="7"/>
      <c r="R7" s="52"/>
      <c r="S7" s="52"/>
      <c r="T7" s="53"/>
    </row>
    <row r="8" spans="1:25" ht="38.25" x14ac:dyDescent="0.25">
      <c r="A8" s="233" t="s">
        <v>8</v>
      </c>
      <c r="B8" s="234" t="s">
        <v>9</v>
      </c>
      <c r="C8" s="234"/>
      <c r="D8" s="234" t="s">
        <v>375</v>
      </c>
      <c r="E8" s="234" t="s">
        <v>11</v>
      </c>
      <c r="F8" s="234"/>
      <c r="G8" s="234"/>
      <c r="H8" s="235" t="s">
        <v>12</v>
      </c>
      <c r="I8" s="150" t="s">
        <v>415</v>
      </c>
      <c r="J8" s="10" t="s">
        <v>13</v>
      </c>
      <c r="K8" s="236" t="s">
        <v>8</v>
      </c>
      <c r="L8" s="234" t="s">
        <v>9</v>
      </c>
      <c r="M8" s="234"/>
      <c r="N8" s="234" t="s">
        <v>372</v>
      </c>
      <c r="O8" s="234" t="s">
        <v>11</v>
      </c>
      <c r="P8" s="234"/>
      <c r="Q8" s="234"/>
      <c r="R8" s="235" t="s">
        <v>12</v>
      </c>
      <c r="S8" s="150" t="s">
        <v>415</v>
      </c>
      <c r="T8" s="12" t="s">
        <v>13</v>
      </c>
    </row>
    <row r="9" spans="1:25" ht="24" customHeight="1" x14ac:dyDescent="0.25">
      <c r="A9" s="233"/>
      <c r="B9" s="234"/>
      <c r="C9" s="234"/>
      <c r="D9" s="234"/>
      <c r="E9" s="172" t="s">
        <v>14</v>
      </c>
      <c r="F9" s="172" t="s">
        <v>15</v>
      </c>
      <c r="G9" s="172" t="s">
        <v>16</v>
      </c>
      <c r="H9" s="235"/>
      <c r="I9" s="150" t="s">
        <v>416</v>
      </c>
      <c r="J9" s="12" t="s">
        <v>17</v>
      </c>
      <c r="K9" s="236"/>
      <c r="L9" s="234"/>
      <c r="M9" s="234"/>
      <c r="N9" s="234"/>
      <c r="O9" s="172" t="s">
        <v>14</v>
      </c>
      <c r="P9" s="172" t="s">
        <v>15</v>
      </c>
      <c r="Q9" s="172" t="s">
        <v>16</v>
      </c>
      <c r="R9" s="235"/>
      <c r="S9" s="150" t="s">
        <v>416</v>
      </c>
      <c r="T9" s="12" t="s">
        <v>17</v>
      </c>
    </row>
    <row r="10" spans="1:25" x14ac:dyDescent="0.25">
      <c r="A10" s="220" t="s">
        <v>18</v>
      </c>
      <c r="B10" s="221"/>
      <c r="C10" s="221"/>
      <c r="D10" s="221"/>
      <c r="E10" s="221"/>
      <c r="F10" s="221"/>
      <c r="G10" s="221"/>
      <c r="H10" s="221"/>
      <c r="I10" s="222"/>
      <c r="J10" s="223"/>
      <c r="K10" s="229"/>
      <c r="L10" s="221"/>
      <c r="M10" s="221"/>
      <c r="N10" s="221"/>
      <c r="O10" s="221"/>
      <c r="P10" s="221"/>
      <c r="Q10" s="221"/>
      <c r="R10" s="221"/>
      <c r="S10" s="222"/>
      <c r="T10" s="223"/>
    </row>
    <row r="11" spans="1:25" ht="31.5" customHeight="1" x14ac:dyDescent="0.25">
      <c r="A11" s="30" t="s">
        <v>414</v>
      </c>
      <c r="B11" s="209" t="s">
        <v>424</v>
      </c>
      <c r="C11" s="210"/>
      <c r="D11" s="25">
        <v>150</v>
      </c>
      <c r="E11" s="26">
        <v>6.24</v>
      </c>
      <c r="F11" s="27">
        <v>3.96</v>
      </c>
      <c r="G11" s="26">
        <v>29.42</v>
      </c>
      <c r="H11" s="27">
        <v>178.23</v>
      </c>
      <c r="I11" s="152">
        <v>680.26</v>
      </c>
      <c r="J11" s="32">
        <v>52.18</v>
      </c>
      <c r="K11" s="188" t="s">
        <v>414</v>
      </c>
      <c r="L11" s="209" t="s">
        <v>424</v>
      </c>
      <c r="M11" s="210"/>
      <c r="N11" s="25">
        <v>200</v>
      </c>
      <c r="O11" s="27">
        <v>7.34</v>
      </c>
      <c r="P11" s="27">
        <v>4.87</v>
      </c>
      <c r="Q11" s="27">
        <v>33.5</v>
      </c>
      <c r="R11" s="27">
        <v>207.21</v>
      </c>
      <c r="S11" s="152">
        <v>791.07</v>
      </c>
      <c r="T11" s="196">
        <v>0.11</v>
      </c>
      <c r="U11" s="197"/>
      <c r="V11" s="167"/>
      <c r="W11" s="167"/>
      <c r="X11" s="167"/>
      <c r="Y11" s="167"/>
    </row>
    <row r="12" spans="1:25" ht="15" customHeight="1" x14ac:dyDescent="0.25">
      <c r="A12" s="30" t="s">
        <v>417</v>
      </c>
      <c r="B12" s="209" t="s">
        <v>418</v>
      </c>
      <c r="C12" s="210"/>
      <c r="D12" s="25">
        <v>5</v>
      </c>
      <c r="E12" s="27">
        <v>0.03</v>
      </c>
      <c r="F12" s="27">
        <v>4.13</v>
      </c>
      <c r="G12" s="27">
        <v>0.04</v>
      </c>
      <c r="H12" s="27">
        <v>37.4</v>
      </c>
      <c r="I12" s="152">
        <v>2.36</v>
      </c>
      <c r="J12" s="32">
        <v>29.59</v>
      </c>
      <c r="K12" s="188" t="s">
        <v>417</v>
      </c>
      <c r="L12" s="209" t="s">
        <v>418</v>
      </c>
      <c r="M12" s="210"/>
      <c r="N12" s="25">
        <v>7</v>
      </c>
      <c r="O12" s="27">
        <v>0.04</v>
      </c>
      <c r="P12" s="27">
        <v>5.78</v>
      </c>
      <c r="Q12" s="27">
        <v>0.06</v>
      </c>
      <c r="R12" s="27">
        <v>52.36</v>
      </c>
      <c r="S12" s="152">
        <v>3.3</v>
      </c>
      <c r="T12" s="196">
        <v>0.94</v>
      </c>
      <c r="V12" s="167"/>
      <c r="W12" s="167"/>
      <c r="X12" s="167"/>
      <c r="Y12" s="167"/>
    </row>
    <row r="13" spans="1:25" ht="15" customHeight="1" x14ac:dyDescent="0.25">
      <c r="A13" s="24" t="s">
        <v>419</v>
      </c>
      <c r="B13" s="209" t="s">
        <v>420</v>
      </c>
      <c r="C13" s="210"/>
      <c r="D13" s="25">
        <v>10</v>
      </c>
      <c r="E13" s="27">
        <v>2.3199999999999998</v>
      </c>
      <c r="F13" s="27">
        <v>2.95</v>
      </c>
      <c r="G13" s="27"/>
      <c r="H13" s="27">
        <v>36.4</v>
      </c>
      <c r="I13" s="152">
        <v>152.75</v>
      </c>
      <c r="J13" s="32">
        <v>29</v>
      </c>
      <c r="K13" s="189" t="s">
        <v>419</v>
      </c>
      <c r="L13" s="209" t="s">
        <v>420</v>
      </c>
      <c r="M13" s="210"/>
      <c r="N13" s="25">
        <v>15</v>
      </c>
      <c r="O13" s="27">
        <v>3.48</v>
      </c>
      <c r="P13" s="27">
        <v>4.43</v>
      </c>
      <c r="Q13" s="27"/>
      <c r="R13" s="27">
        <v>54.6</v>
      </c>
      <c r="S13" s="152">
        <v>229.14</v>
      </c>
      <c r="T13" s="196">
        <v>0.05</v>
      </c>
      <c r="V13" s="167"/>
      <c r="W13" s="167"/>
      <c r="X13" s="167"/>
      <c r="Y13" s="167"/>
    </row>
    <row r="14" spans="1:25" ht="15" customHeight="1" x14ac:dyDescent="0.25">
      <c r="A14" s="30" t="s">
        <v>421</v>
      </c>
      <c r="B14" s="209" t="s">
        <v>422</v>
      </c>
      <c r="C14" s="210"/>
      <c r="D14" s="25">
        <v>180</v>
      </c>
      <c r="E14" s="26">
        <v>0.1</v>
      </c>
      <c r="F14" s="27">
        <v>0.01</v>
      </c>
      <c r="G14" s="27">
        <v>8.02</v>
      </c>
      <c r="H14" s="27">
        <v>32.68</v>
      </c>
      <c r="I14" s="152">
        <v>22.11</v>
      </c>
      <c r="J14" s="32">
        <v>0.31</v>
      </c>
      <c r="K14" s="188" t="s">
        <v>421</v>
      </c>
      <c r="L14" s="209" t="s">
        <v>422</v>
      </c>
      <c r="M14" s="210"/>
      <c r="N14" s="25">
        <v>180</v>
      </c>
      <c r="O14" s="27">
        <v>0.1</v>
      </c>
      <c r="P14" s="27">
        <v>0.01</v>
      </c>
      <c r="Q14" s="27">
        <v>10.01</v>
      </c>
      <c r="R14" s="27">
        <v>40.659999999999997</v>
      </c>
      <c r="S14" s="152">
        <v>22.24</v>
      </c>
      <c r="T14" s="198"/>
      <c r="V14" s="167"/>
      <c r="W14" s="197"/>
      <c r="Y14" s="199"/>
    </row>
    <row r="15" spans="1:25" ht="14.25" customHeight="1" x14ac:dyDescent="0.25">
      <c r="A15" s="30"/>
      <c r="B15" s="209" t="s">
        <v>423</v>
      </c>
      <c r="C15" s="210"/>
      <c r="D15" s="25">
        <v>15</v>
      </c>
      <c r="E15" s="26">
        <v>1.1399999999999999</v>
      </c>
      <c r="F15" s="27">
        <v>0.12</v>
      </c>
      <c r="G15" s="27">
        <v>7.38</v>
      </c>
      <c r="H15" s="27">
        <v>35.25</v>
      </c>
      <c r="I15" s="152">
        <v>30.35</v>
      </c>
      <c r="J15" s="32">
        <v>0.02</v>
      </c>
      <c r="K15" s="188"/>
      <c r="L15" s="209" t="s">
        <v>423</v>
      </c>
      <c r="M15" s="210"/>
      <c r="N15" s="25">
        <v>20</v>
      </c>
      <c r="O15" s="27">
        <v>1.52</v>
      </c>
      <c r="P15" s="27">
        <v>0.16</v>
      </c>
      <c r="Q15" s="27">
        <v>9.84</v>
      </c>
      <c r="R15" s="27">
        <v>47</v>
      </c>
      <c r="S15" s="152">
        <v>40.46</v>
      </c>
      <c r="T15" s="200">
        <v>1.1000000000000001</v>
      </c>
      <c r="U15" s="197"/>
      <c r="V15" s="167"/>
      <c r="X15" s="197"/>
      <c r="Y15" s="199"/>
    </row>
    <row r="16" spans="1:25" ht="15" hidden="1" customHeight="1" x14ac:dyDescent="0.25">
      <c r="A16" s="30"/>
      <c r="B16" s="209"/>
      <c r="C16" s="210"/>
      <c r="D16" s="25"/>
      <c r="E16" s="26"/>
      <c r="F16" s="26"/>
      <c r="G16" s="26"/>
      <c r="H16" s="27"/>
      <c r="I16" s="152"/>
      <c r="J16" s="28"/>
      <c r="K16" s="188"/>
      <c r="L16" s="228"/>
      <c r="M16" s="228"/>
      <c r="N16" s="25"/>
      <c r="O16" s="26"/>
      <c r="P16" s="26"/>
      <c r="Q16" s="26"/>
      <c r="R16" s="27"/>
      <c r="S16" s="152"/>
      <c r="T16" s="28"/>
      <c r="V16" s="197"/>
      <c r="Y16" s="197"/>
    </row>
    <row r="17" spans="1:25" x14ac:dyDescent="0.25">
      <c r="A17" s="220" t="s">
        <v>428</v>
      </c>
      <c r="B17" s="221"/>
      <c r="C17" s="221"/>
      <c r="D17" s="221"/>
      <c r="E17" s="221"/>
      <c r="F17" s="221"/>
      <c r="G17" s="221"/>
      <c r="H17" s="221"/>
      <c r="I17" s="222"/>
      <c r="J17" s="223"/>
      <c r="K17" s="229"/>
      <c r="L17" s="221"/>
      <c r="M17" s="221"/>
      <c r="N17" s="221"/>
      <c r="O17" s="221"/>
      <c r="P17" s="221"/>
      <c r="Q17" s="221"/>
      <c r="R17" s="221"/>
      <c r="S17" s="222"/>
      <c r="T17" s="223"/>
      <c r="V17" s="197"/>
      <c r="Y17" s="197"/>
    </row>
    <row r="18" spans="1:25" x14ac:dyDescent="0.25">
      <c r="A18" s="67" t="s">
        <v>427</v>
      </c>
      <c r="B18" s="209" t="s">
        <v>123</v>
      </c>
      <c r="C18" s="210"/>
      <c r="D18" s="25">
        <v>100</v>
      </c>
      <c r="E18" s="26">
        <v>0.8</v>
      </c>
      <c r="F18" s="26">
        <v>0.2</v>
      </c>
      <c r="G18" s="26">
        <v>7.5</v>
      </c>
      <c r="H18" s="27">
        <v>38</v>
      </c>
      <c r="I18" s="152">
        <v>218.65</v>
      </c>
      <c r="J18" s="32">
        <v>48.63</v>
      </c>
      <c r="K18" s="190" t="s">
        <v>427</v>
      </c>
      <c r="L18" s="228" t="s">
        <v>123</v>
      </c>
      <c r="M18" s="228"/>
      <c r="N18" s="25">
        <v>100</v>
      </c>
      <c r="O18" s="26">
        <v>0.8</v>
      </c>
      <c r="P18" s="26">
        <v>2</v>
      </c>
      <c r="Q18" s="26">
        <v>7.5</v>
      </c>
      <c r="R18" s="27">
        <v>38</v>
      </c>
      <c r="S18" s="152">
        <v>218.65</v>
      </c>
      <c r="T18" s="32">
        <v>38</v>
      </c>
      <c r="U18" s="191"/>
    </row>
    <row r="19" spans="1:25" x14ac:dyDescent="0.25">
      <c r="A19" s="226" t="s">
        <v>29</v>
      </c>
      <c r="B19" s="224"/>
      <c r="C19" s="224"/>
      <c r="D19" s="224"/>
      <c r="E19" s="224"/>
      <c r="F19" s="224"/>
      <c r="G19" s="224"/>
      <c r="H19" s="224"/>
      <c r="I19" s="224"/>
      <c r="J19" s="225"/>
      <c r="K19" s="224"/>
      <c r="L19" s="224"/>
      <c r="M19" s="224"/>
      <c r="N19" s="224"/>
      <c r="O19" s="224"/>
      <c r="P19" s="224"/>
      <c r="Q19" s="224"/>
      <c r="R19" s="224"/>
      <c r="S19" s="224"/>
      <c r="T19" s="225"/>
      <c r="V19" s="197"/>
    </row>
    <row r="20" spans="1:25" ht="23.25" customHeight="1" x14ac:dyDescent="0.25">
      <c r="A20" s="30" t="s">
        <v>426</v>
      </c>
      <c r="B20" s="228" t="s">
        <v>425</v>
      </c>
      <c r="C20" s="228"/>
      <c r="D20" s="25">
        <v>30</v>
      </c>
      <c r="E20" s="27">
        <v>0.53</v>
      </c>
      <c r="F20" s="27">
        <v>2.06</v>
      </c>
      <c r="G20" s="27">
        <v>2.73</v>
      </c>
      <c r="H20" s="27">
        <v>31.53</v>
      </c>
      <c r="I20" s="27">
        <v>118.76</v>
      </c>
      <c r="J20" s="152">
        <v>74.84</v>
      </c>
      <c r="K20" s="30" t="str">
        <f>[1]МЕНЮ!A23</f>
        <v>26/М/ССЖ</v>
      </c>
      <c r="L20" s="227" t="str">
        <f>[1]МЕНЮ!B23</f>
        <v>Салат из картофеля с зеленым горошком</v>
      </c>
      <c r="M20" s="228"/>
      <c r="N20" s="25">
        <f>[1]МЕНЮ!C23</f>
        <v>60</v>
      </c>
      <c r="O20" s="26">
        <f>[1]МЕНЮ!D23</f>
        <v>1.03</v>
      </c>
      <c r="P20" s="26">
        <f>[1]МЕНЮ!E23</f>
        <v>4.13</v>
      </c>
      <c r="Q20" s="26">
        <f>[1]МЕНЮ!F23</f>
        <v>5.31</v>
      </c>
      <c r="R20" s="27">
        <f>[1]МЕНЮ!G23</f>
        <v>62.37</v>
      </c>
      <c r="S20" s="27"/>
      <c r="T20" s="27">
        <f>[1]МЕНЮ!J23</f>
        <v>5.0999999999999996</v>
      </c>
      <c r="U20" s="197"/>
    </row>
    <row r="21" spans="1:25" ht="27.75" customHeight="1" x14ac:dyDescent="0.25">
      <c r="A21" s="30" t="s">
        <v>430</v>
      </c>
      <c r="B21" s="228" t="s">
        <v>432</v>
      </c>
      <c r="C21" s="228"/>
      <c r="D21" s="25">
        <v>180</v>
      </c>
      <c r="E21" s="27">
        <v>4.4000000000000004</v>
      </c>
      <c r="F21" s="27">
        <v>5.61</v>
      </c>
      <c r="G21" s="27">
        <v>6.96</v>
      </c>
      <c r="H21" s="27">
        <v>96.47</v>
      </c>
      <c r="I21" s="27">
        <v>311.08</v>
      </c>
      <c r="J21" s="152">
        <v>76.959999999999994</v>
      </c>
      <c r="K21" s="30" t="str">
        <f>[1]МЕНЮ!A24</f>
        <v>63/М/ССЖ</v>
      </c>
      <c r="L21" s="227" t="str">
        <f>[1]МЕНЮ!B24</f>
        <v>Борщ из капусты с картофелем со сметаной с говядиной, 180/10/10</v>
      </c>
      <c r="M21" s="228"/>
      <c r="N21" s="25">
        <f>[1]МЕНЮ!C24</f>
        <v>200</v>
      </c>
      <c r="O21" s="26">
        <f>[1]МЕНЮ!D24</f>
        <v>4.54</v>
      </c>
      <c r="P21" s="26">
        <f>[1]МЕНЮ!E24</f>
        <v>6.51</v>
      </c>
      <c r="Q21" s="26">
        <f>[1]МЕНЮ!F24</f>
        <v>7.73</v>
      </c>
      <c r="R21" s="27">
        <f>[1]МЕНЮ!G24</f>
        <v>108.33</v>
      </c>
      <c r="S21" s="27"/>
      <c r="T21" s="27">
        <f>[1]МЕНЮ!J24</f>
        <v>7.16</v>
      </c>
      <c r="U21" s="197"/>
    </row>
    <row r="22" spans="1:25" x14ac:dyDescent="0.25">
      <c r="A22" s="30" t="s">
        <v>429</v>
      </c>
      <c r="B22" s="228" t="s">
        <v>433</v>
      </c>
      <c r="C22" s="228"/>
      <c r="D22" s="25">
        <v>60</v>
      </c>
      <c r="E22" s="27">
        <v>10.63</v>
      </c>
      <c r="F22" s="27">
        <v>8.3699999999999992</v>
      </c>
      <c r="G22" s="27">
        <v>1.8</v>
      </c>
      <c r="H22" s="27">
        <v>126.98</v>
      </c>
      <c r="I22" s="27">
        <v>370.54</v>
      </c>
      <c r="J22" s="152">
        <v>87.77</v>
      </c>
      <c r="K22" s="30" t="str">
        <f>[1]МЕНЮ!A25</f>
        <v>294/М/ССЖ</v>
      </c>
      <c r="L22" s="227" t="str">
        <f>[1]МЕНЮ!B25</f>
        <v>Бефстроганов из отварной говядины</v>
      </c>
      <c r="M22" s="228"/>
      <c r="N22" s="25">
        <f>[1]МЕНЮ!C25</f>
        <v>80</v>
      </c>
      <c r="O22" s="26">
        <f>[1]МЕНЮ!D25</f>
        <v>12.33</v>
      </c>
      <c r="P22" s="26">
        <f>[1]МЕНЮ!E25</f>
        <v>11.72</v>
      </c>
      <c r="Q22" s="26">
        <f>[1]МЕНЮ!F25</f>
        <v>1.96</v>
      </c>
      <c r="R22" s="27">
        <f>[1]МЕНЮ!G25</f>
        <v>165.18</v>
      </c>
      <c r="S22" s="27"/>
      <c r="T22" s="27">
        <f>[1]МЕНЮ!J25</f>
        <v>0.2</v>
      </c>
      <c r="U22" s="197"/>
    </row>
    <row r="23" spans="1:25" x14ac:dyDescent="0.25">
      <c r="A23" s="30" t="s">
        <v>431</v>
      </c>
      <c r="B23" s="228" t="s">
        <v>345</v>
      </c>
      <c r="C23" s="228"/>
      <c r="D23" s="25">
        <v>110</v>
      </c>
      <c r="E23" s="27">
        <v>3.64</v>
      </c>
      <c r="F23" s="27">
        <v>3.3</v>
      </c>
      <c r="G23" s="27">
        <v>22.48</v>
      </c>
      <c r="H23" s="27">
        <v>133.58000000000001</v>
      </c>
      <c r="I23" s="27">
        <v>76.42</v>
      </c>
      <c r="J23" s="152">
        <v>14.27</v>
      </c>
      <c r="K23" s="30" t="str">
        <f>[1]МЕНЮ!A26</f>
        <v>335/М/ССЖ</v>
      </c>
      <c r="L23" s="227" t="str">
        <f>[1]МЕНЮ!B26</f>
        <v>Макаронные изделия отварные</v>
      </c>
      <c r="M23" s="228"/>
      <c r="N23" s="25">
        <f>[1]МЕНЮ!C26</f>
        <v>130</v>
      </c>
      <c r="O23" s="27">
        <f>[1]МЕНЮ!D26</f>
        <v>4.47</v>
      </c>
      <c r="P23" s="27">
        <f>[1]МЕНЮ!E26</f>
        <v>4.12</v>
      </c>
      <c r="Q23" s="27">
        <f>[1]МЕНЮ!F26</f>
        <v>27.62</v>
      </c>
      <c r="R23" s="27">
        <f>[1]МЕНЮ!G26</f>
        <v>164.69</v>
      </c>
      <c r="S23" s="27"/>
      <c r="T23" s="27">
        <f>[1]МЕНЮ!J26</f>
        <v>0</v>
      </c>
      <c r="U23" s="197"/>
    </row>
    <row r="24" spans="1:25" x14ac:dyDescent="0.25">
      <c r="A24" s="30"/>
      <c r="B24" s="228" t="s">
        <v>411</v>
      </c>
      <c r="C24" s="228"/>
      <c r="D24" s="25">
        <v>150</v>
      </c>
      <c r="E24" s="27">
        <v>0.75</v>
      </c>
      <c r="F24" s="27">
        <v>0.15</v>
      </c>
      <c r="G24" s="27">
        <v>15.15</v>
      </c>
      <c r="H24" s="27">
        <v>69</v>
      </c>
      <c r="I24" s="27">
        <v>210.6</v>
      </c>
      <c r="J24" s="152">
        <v>3.04</v>
      </c>
      <c r="K24" s="30"/>
      <c r="L24" s="227" t="str">
        <f>[1]МЕНЮ!B27</f>
        <v>Сок фруктовый</v>
      </c>
      <c r="M24" s="228"/>
      <c r="N24" s="25">
        <f>[1]МЕНЮ!C27</f>
        <v>180</v>
      </c>
      <c r="O24" s="26">
        <f>[1]МЕНЮ!D27</f>
        <v>0.9</v>
      </c>
      <c r="P24" s="27">
        <f>[1]МЕНЮ!E27</f>
        <v>0.18</v>
      </c>
      <c r="Q24" s="27">
        <f>[1]МЕНЮ!F27</f>
        <v>18.18</v>
      </c>
      <c r="R24" s="27">
        <f>[1]МЕНЮ!G27</f>
        <v>82.8</v>
      </c>
      <c r="S24" s="27"/>
      <c r="T24" s="27">
        <f>[1]МЕНЮ!J27</f>
        <v>3.6</v>
      </c>
    </row>
    <row r="25" spans="1:25" s="199" customFormat="1" ht="21.75" customHeight="1" x14ac:dyDescent="0.25">
      <c r="A25" s="30"/>
      <c r="B25" s="228" t="s">
        <v>423</v>
      </c>
      <c r="C25" s="228"/>
      <c r="D25" s="193">
        <v>20</v>
      </c>
      <c r="E25" s="193">
        <v>1.52</v>
      </c>
      <c r="F25" s="193">
        <v>0.16</v>
      </c>
      <c r="G25" s="193">
        <v>9.84</v>
      </c>
      <c r="H25" s="193">
        <v>47</v>
      </c>
      <c r="I25" s="193">
        <v>40.46</v>
      </c>
      <c r="J25" s="194">
        <v>0.03</v>
      </c>
      <c r="K25" s="30"/>
      <c r="L25" s="227" t="str">
        <f>[1]МЕНЮ!B28</f>
        <v>Хлеб пшеничный</v>
      </c>
      <c r="M25" s="228"/>
      <c r="N25" s="27">
        <f>[1]МЕНЮ!C28</f>
        <v>20</v>
      </c>
      <c r="O25" s="27">
        <f>[1]МЕНЮ!D28</f>
        <v>1.52</v>
      </c>
      <c r="P25" s="27">
        <f>[1]МЕНЮ!E28</f>
        <v>0.16</v>
      </c>
      <c r="Q25" s="27">
        <f>[1]МЕНЮ!F28</f>
        <v>9.84</v>
      </c>
      <c r="R25" s="27">
        <f>[1]МЕНЮ!G28</f>
        <v>47</v>
      </c>
      <c r="S25" s="27"/>
      <c r="T25" s="27"/>
      <c r="U25" s="201"/>
    </row>
    <row r="26" spans="1:25" ht="18" customHeight="1" x14ac:dyDescent="0.25">
      <c r="A26" s="30"/>
      <c r="B26" s="228" t="s">
        <v>423</v>
      </c>
      <c r="C26" s="228"/>
      <c r="D26" s="25">
        <v>10</v>
      </c>
      <c r="E26" s="27">
        <v>0.56000000000000005</v>
      </c>
      <c r="F26" s="27">
        <v>0.11</v>
      </c>
      <c r="G26" s="27">
        <v>4.9400000000000004</v>
      </c>
      <c r="H26" s="27">
        <v>23.2</v>
      </c>
      <c r="I26" s="27">
        <v>32.200000000000003</v>
      </c>
      <c r="J26" s="152">
        <v>0.01</v>
      </c>
      <c r="K26" s="30"/>
      <c r="L26" s="227" t="str">
        <f>[1]МЕНЮ!B29</f>
        <v>Хлеб ржано-пшеничный</v>
      </c>
      <c r="M26" s="228"/>
      <c r="N26" s="25">
        <f>[1]МЕНЮ!C29</f>
        <v>20</v>
      </c>
      <c r="O26" s="27">
        <f>[1]МЕНЮ!D29</f>
        <v>1.1200000000000001</v>
      </c>
      <c r="P26" s="27">
        <f>[1]МЕНЮ!E29</f>
        <v>0.22</v>
      </c>
      <c r="Q26" s="27">
        <f>[1]МЕНЮ!F29</f>
        <v>9.8800000000000008</v>
      </c>
      <c r="R26" s="27">
        <f>[1]МЕНЮ!G29</f>
        <v>46.4</v>
      </c>
      <c r="S26" s="27"/>
      <c r="T26" s="27"/>
      <c r="U26" s="197"/>
    </row>
    <row r="27" spans="1:25" x14ac:dyDescent="0.25">
      <c r="A27" s="220" t="s">
        <v>38</v>
      </c>
      <c r="B27" s="221"/>
      <c r="C27" s="221"/>
      <c r="D27" s="221"/>
      <c r="E27" s="221"/>
      <c r="F27" s="221"/>
      <c r="G27" s="221"/>
      <c r="H27" s="221"/>
      <c r="I27" s="222"/>
      <c r="J27" s="223"/>
      <c r="K27" s="224"/>
      <c r="L27" s="224"/>
      <c r="M27" s="224"/>
      <c r="N27" s="224"/>
      <c r="O27" s="224"/>
      <c r="P27" s="224"/>
      <c r="Q27" s="224"/>
      <c r="R27" s="224"/>
      <c r="S27" s="224"/>
      <c r="T27" s="225"/>
      <c r="U27" s="197"/>
    </row>
    <row r="28" spans="1:25" ht="15" customHeight="1" x14ac:dyDescent="0.25">
      <c r="A28" s="30" t="s">
        <v>426</v>
      </c>
      <c r="B28" s="209" t="s">
        <v>434</v>
      </c>
      <c r="C28" s="210"/>
      <c r="D28" s="25">
        <v>50</v>
      </c>
      <c r="E28" s="26">
        <v>5.35</v>
      </c>
      <c r="F28" s="26">
        <v>3.55</v>
      </c>
      <c r="G28" s="26">
        <v>16.73</v>
      </c>
      <c r="H28" s="27">
        <v>119.95</v>
      </c>
      <c r="I28" s="152">
        <v>156.65</v>
      </c>
      <c r="J28" s="32">
        <v>15.39</v>
      </c>
      <c r="K28" s="30" t="s">
        <v>426</v>
      </c>
      <c r="L28" s="209" t="s">
        <v>434</v>
      </c>
      <c r="M28" s="210"/>
      <c r="N28" s="25">
        <f>[1]МЕНЮ!C32</f>
        <v>50</v>
      </c>
      <c r="O28" s="26">
        <f>[1]МЕНЮ!D32</f>
        <v>5.35</v>
      </c>
      <c r="P28" s="27">
        <f>[1]МЕНЮ!E32</f>
        <v>3.55</v>
      </c>
      <c r="Q28" s="26">
        <f>[1]МЕНЮ!F32</f>
        <v>16.73</v>
      </c>
      <c r="R28" s="27">
        <f>[1]МЕНЮ!G32</f>
        <v>119.95</v>
      </c>
      <c r="S28" s="152"/>
      <c r="T28" s="320">
        <v>0.05</v>
      </c>
      <c r="U28" s="202"/>
      <c r="V28" s="203"/>
    </row>
    <row r="29" spans="1:25" ht="15" customHeight="1" x14ac:dyDescent="0.25">
      <c r="A29" s="30"/>
      <c r="B29" s="209" t="s">
        <v>435</v>
      </c>
      <c r="C29" s="210"/>
      <c r="D29" s="25">
        <v>180</v>
      </c>
      <c r="E29" s="26">
        <v>5.04</v>
      </c>
      <c r="F29" s="26">
        <v>4.5</v>
      </c>
      <c r="G29" s="26">
        <v>23.4</v>
      </c>
      <c r="H29" s="27">
        <v>154.80000000000001</v>
      </c>
      <c r="I29" s="152">
        <v>612.22</v>
      </c>
      <c r="J29" s="32">
        <v>44.61</v>
      </c>
      <c r="K29" s="30"/>
      <c r="L29" s="209" t="s">
        <v>435</v>
      </c>
      <c r="M29" s="210"/>
      <c r="N29" s="25">
        <f>[1]МЕНЮ!C33</f>
        <v>200</v>
      </c>
      <c r="O29" s="26">
        <f>[1]МЕНЮ!D33</f>
        <v>5.6</v>
      </c>
      <c r="P29" s="26">
        <f>[1]МЕНЮ!E33</f>
        <v>5</v>
      </c>
      <c r="Q29" s="26">
        <f>[1]МЕНЮ!F33</f>
        <v>26</v>
      </c>
      <c r="R29" s="27">
        <f>[1]МЕНЮ!G33</f>
        <v>172</v>
      </c>
      <c r="S29" s="152"/>
      <c r="T29" s="321">
        <v>3.2</v>
      </c>
    </row>
    <row r="30" spans="1:25" x14ac:dyDescent="0.25">
      <c r="A30" s="220" t="s">
        <v>42</v>
      </c>
      <c r="B30" s="221"/>
      <c r="C30" s="221"/>
      <c r="D30" s="221"/>
      <c r="E30" s="221"/>
      <c r="F30" s="221"/>
      <c r="G30" s="221"/>
      <c r="H30" s="221"/>
      <c r="I30" s="222"/>
      <c r="J30" s="223"/>
      <c r="K30" s="224"/>
      <c r="L30" s="224"/>
      <c r="M30" s="224"/>
      <c r="N30" s="224"/>
      <c r="O30" s="224"/>
      <c r="P30" s="224"/>
      <c r="Q30" s="224"/>
      <c r="R30" s="224"/>
      <c r="S30" s="224"/>
      <c r="T30" s="225"/>
    </row>
    <row r="31" spans="1:25" ht="15" customHeight="1" x14ac:dyDescent="0.25">
      <c r="A31" s="30" t="s">
        <v>436</v>
      </c>
      <c r="B31" s="209" t="s">
        <v>437</v>
      </c>
      <c r="C31" s="210"/>
      <c r="D31" s="25">
        <v>30</v>
      </c>
      <c r="E31" s="27">
        <v>0.33</v>
      </c>
      <c r="F31" s="27">
        <v>0.06</v>
      </c>
      <c r="G31" s="27">
        <v>1.1399999999999999</v>
      </c>
      <c r="H31" s="27">
        <v>7.2</v>
      </c>
      <c r="I31" s="152">
        <v>106</v>
      </c>
      <c r="J31" s="32">
        <v>47.43</v>
      </c>
      <c r="K31" s="30"/>
      <c r="L31" s="209"/>
      <c r="M31" s="210"/>
      <c r="N31" s="25"/>
      <c r="O31" s="26"/>
      <c r="P31" s="26"/>
      <c r="Q31" s="26"/>
      <c r="R31" s="27"/>
      <c r="S31" s="152"/>
      <c r="T31" s="28"/>
      <c r="U31" s="197"/>
      <c r="V31" s="197"/>
    </row>
    <row r="32" spans="1:25" ht="29.25" customHeight="1" x14ac:dyDescent="0.25">
      <c r="A32" s="30" t="s">
        <v>438</v>
      </c>
      <c r="B32" s="209" t="s">
        <v>439</v>
      </c>
      <c r="C32" s="210"/>
      <c r="D32" s="25">
        <v>73</v>
      </c>
      <c r="E32" s="27">
        <v>11.86</v>
      </c>
      <c r="F32" s="27">
        <v>7.1</v>
      </c>
      <c r="G32" s="27">
        <v>7.43</v>
      </c>
      <c r="H32" s="27">
        <v>140.22</v>
      </c>
      <c r="I32" s="152">
        <v>403.13</v>
      </c>
      <c r="J32" s="32">
        <v>36.08</v>
      </c>
      <c r="K32" s="30" t="s">
        <v>438</v>
      </c>
      <c r="L32" s="209" t="s">
        <v>439</v>
      </c>
      <c r="M32" s="210"/>
      <c r="N32" s="25">
        <f>[1]МЕНЮ!C36</f>
        <v>85</v>
      </c>
      <c r="O32" s="26">
        <f>[1]МЕНЮ!D36</f>
        <v>13.09</v>
      </c>
      <c r="P32" s="26">
        <f>[1]МЕНЮ!E36</f>
        <v>10.030000000000001</v>
      </c>
      <c r="Q32" s="26">
        <f>[1]МЕНЮ!F36</f>
        <v>8.6</v>
      </c>
      <c r="R32" s="27">
        <f>[1]МЕНЮ!G36</f>
        <v>176.35</v>
      </c>
      <c r="S32" s="152"/>
      <c r="T32" s="32">
        <f>[1]МЕНЮ!J36</f>
        <v>0.32</v>
      </c>
      <c r="U32" s="197"/>
    </row>
    <row r="33" spans="1:20" ht="15" customHeight="1" x14ac:dyDescent="0.25">
      <c r="A33" s="30" t="s">
        <v>440</v>
      </c>
      <c r="B33" s="209" t="s">
        <v>412</v>
      </c>
      <c r="C33" s="210"/>
      <c r="D33" s="25">
        <v>120</v>
      </c>
      <c r="E33" s="27">
        <v>2.56</v>
      </c>
      <c r="F33" s="27">
        <v>3.75</v>
      </c>
      <c r="G33" s="27">
        <v>17.329999999999998</v>
      </c>
      <c r="H33" s="27">
        <v>113.33</v>
      </c>
      <c r="I33" s="152">
        <v>678.67</v>
      </c>
      <c r="J33" s="32">
        <v>27.59</v>
      </c>
      <c r="K33" s="30" t="s">
        <v>440</v>
      </c>
      <c r="L33" s="209" t="s">
        <v>412</v>
      </c>
      <c r="M33" s="210"/>
      <c r="N33" s="25">
        <f>[1]МЕНЮ!C37</f>
        <v>150</v>
      </c>
      <c r="O33" s="27">
        <f>[1]МЕНЮ!D37</f>
        <v>3.01</v>
      </c>
      <c r="P33" s="27">
        <f>[1]МЕНЮ!E37</f>
        <v>4.6500000000000004</v>
      </c>
      <c r="Q33" s="27">
        <f>[1]МЕНЮ!F37</f>
        <v>20.170000000000002</v>
      </c>
      <c r="R33" s="27">
        <f>[1]МЕНЮ!G37</f>
        <v>134.72999999999999</v>
      </c>
      <c r="S33" s="152"/>
      <c r="T33" s="32">
        <f>[1]МЕНЮ!J37</f>
        <v>10.5</v>
      </c>
    </row>
    <row r="34" spans="1:20" ht="15" customHeight="1" x14ac:dyDescent="0.25">
      <c r="A34" s="30" t="s">
        <v>441</v>
      </c>
      <c r="B34" s="209" t="s">
        <v>442</v>
      </c>
      <c r="C34" s="210"/>
      <c r="D34" s="25">
        <v>180</v>
      </c>
      <c r="E34" s="27">
        <v>1.55</v>
      </c>
      <c r="F34" s="27">
        <v>1.61</v>
      </c>
      <c r="G34" s="27">
        <v>10.37</v>
      </c>
      <c r="H34" s="27">
        <v>62.68</v>
      </c>
      <c r="I34" s="152">
        <v>212.17</v>
      </c>
      <c r="J34" s="32">
        <v>12.07</v>
      </c>
      <c r="K34" s="30" t="s">
        <v>441</v>
      </c>
      <c r="L34" s="209" t="s">
        <v>442</v>
      </c>
      <c r="M34" s="210"/>
      <c r="N34" s="25">
        <f>[1]МЕНЮ!C38</f>
        <v>180</v>
      </c>
      <c r="O34" s="26">
        <f>[1]МЕНЮ!D38</f>
        <v>1.55</v>
      </c>
      <c r="P34" s="27">
        <f>[1]МЕНЮ!E38</f>
        <v>1.61</v>
      </c>
      <c r="Q34" s="26">
        <f>[1]МЕНЮ!F38</f>
        <v>12.36</v>
      </c>
      <c r="R34" s="27">
        <f>[1]МЕНЮ!G38</f>
        <v>70.66</v>
      </c>
      <c r="S34" s="152"/>
      <c r="T34" s="32">
        <f>[1]МЕНЮ!J38</f>
        <v>0.7</v>
      </c>
    </row>
    <row r="35" spans="1:20" ht="15.75" customHeight="1" thickBot="1" x14ac:dyDescent="0.3">
      <c r="A35" s="30"/>
      <c r="B35" s="211" t="s">
        <v>423</v>
      </c>
      <c r="C35" s="212"/>
      <c r="D35" s="25">
        <v>20</v>
      </c>
      <c r="E35" s="27">
        <v>1.52</v>
      </c>
      <c r="F35" s="27">
        <v>0.16</v>
      </c>
      <c r="G35" s="27">
        <v>9.84</v>
      </c>
      <c r="H35" s="27">
        <v>47</v>
      </c>
      <c r="I35" s="152">
        <v>40.46</v>
      </c>
      <c r="J35" s="32">
        <v>0.03</v>
      </c>
      <c r="K35" s="30"/>
      <c r="L35" s="211" t="s">
        <v>423</v>
      </c>
      <c r="M35" s="212"/>
      <c r="N35" s="192">
        <f>[1]МЕНЮ!C39</f>
        <v>40</v>
      </c>
      <c r="O35" s="27">
        <f>[1]МЕНЮ!D39</f>
        <v>3.04</v>
      </c>
      <c r="P35" s="27">
        <f>[1]МЕНЮ!E39</f>
        <v>0.32</v>
      </c>
      <c r="Q35" s="27">
        <f>[1]МЕНЮ!F39</f>
        <v>19.68</v>
      </c>
      <c r="R35" s="27">
        <f>[1]МЕНЮ!G39</f>
        <v>94</v>
      </c>
      <c r="S35" s="152"/>
      <c r="T35" s="32">
        <f>[1]МЕНЮ!J39</f>
        <v>0</v>
      </c>
    </row>
    <row r="36" spans="1:20" ht="38.25" customHeight="1" x14ac:dyDescent="0.25">
      <c r="A36" s="242" t="s">
        <v>447</v>
      </c>
      <c r="B36" s="238"/>
      <c r="C36" s="238"/>
      <c r="D36" s="238"/>
      <c r="E36" s="214" t="s">
        <v>11</v>
      </c>
      <c r="F36" s="214"/>
      <c r="G36" s="214"/>
      <c r="H36" s="207" t="s">
        <v>12</v>
      </c>
      <c r="I36" s="150" t="s">
        <v>415</v>
      </c>
      <c r="J36" s="71" t="s">
        <v>13</v>
      </c>
      <c r="K36" s="242" t="s">
        <v>448</v>
      </c>
      <c r="L36" s="238"/>
      <c r="M36" s="238"/>
      <c r="N36" s="238"/>
      <c r="O36" s="214" t="s">
        <v>11</v>
      </c>
      <c r="P36" s="214"/>
      <c r="Q36" s="214"/>
      <c r="R36" s="207" t="s">
        <v>12</v>
      </c>
      <c r="S36" s="150" t="s">
        <v>415</v>
      </c>
      <c r="T36" s="71" t="s">
        <v>13</v>
      </c>
    </row>
    <row r="37" spans="1:20" x14ac:dyDescent="0.25">
      <c r="A37" s="243"/>
      <c r="B37" s="244"/>
      <c r="C37" s="244"/>
      <c r="D37" s="244"/>
      <c r="E37" s="174" t="s">
        <v>14</v>
      </c>
      <c r="F37" s="174" t="s">
        <v>15</v>
      </c>
      <c r="G37" s="174" t="s">
        <v>16</v>
      </c>
      <c r="H37" s="208"/>
      <c r="I37" s="150" t="s">
        <v>416</v>
      </c>
      <c r="J37" s="73" t="s">
        <v>17</v>
      </c>
      <c r="K37" s="243"/>
      <c r="L37" s="244"/>
      <c r="M37" s="244"/>
      <c r="N37" s="244"/>
      <c r="O37" s="174" t="s">
        <v>14</v>
      </c>
      <c r="P37" s="174" t="s">
        <v>15</v>
      </c>
      <c r="Q37" s="174" t="s">
        <v>16</v>
      </c>
      <c r="R37" s="208"/>
      <c r="S37" s="150" t="s">
        <v>416</v>
      </c>
      <c r="T37" s="73" t="s">
        <v>17</v>
      </c>
    </row>
    <row r="38" spans="1:20" ht="13.5" thickBot="1" x14ac:dyDescent="0.3">
      <c r="A38" s="245"/>
      <c r="B38" s="246"/>
      <c r="C38" s="246"/>
      <c r="D38" s="246"/>
      <c r="E38" s="204">
        <f>E11+E12+E13+E14+E15+E18+E20+E21+E22+E23+E24+E25+E26+E28+E29+E31+E32+E33+E34+E35</f>
        <v>60.870000000000005</v>
      </c>
      <c r="F38" s="205">
        <f t="shared" ref="F38:J38" si="0">F11+F12+F13+F14+F15+F18+F20+F21+F22+F23+F24+F25+F26+F28+F29+F31+F32+F33+F34+F35</f>
        <v>51.859999999999992</v>
      </c>
      <c r="G38" s="204">
        <f t="shared" si="0"/>
        <v>202.50000000000003</v>
      </c>
      <c r="H38" s="204">
        <f t="shared" si="0"/>
        <v>1530.9000000000003</v>
      </c>
      <c r="I38" s="206">
        <f t="shared" si="0"/>
        <v>4475.84</v>
      </c>
      <c r="J38" s="206">
        <f t="shared" si="0"/>
        <v>599.85</v>
      </c>
      <c r="K38" s="245"/>
      <c r="L38" s="246"/>
      <c r="M38" s="246"/>
      <c r="N38" s="246"/>
      <c r="O38" s="204">
        <f>O35+O34+O33+O32+O31+O29+O28+O26+O24+O23+O22+O21+O20+O18+O16+O15+O14+O13+O12+O11+O25</f>
        <v>70.829999999999984</v>
      </c>
      <c r="P38" s="204">
        <f t="shared" ref="P38:T38" si="1">P35+P34+P33+P32+P31+P29+P28+P26+P24+P23+P22+P21+P20+P18+P16+P15+P14+P13+P12+P11+P25</f>
        <v>69.449999999999989</v>
      </c>
      <c r="Q38" s="204">
        <f t="shared" si="1"/>
        <v>244.97</v>
      </c>
      <c r="R38" s="204">
        <f t="shared" si="1"/>
        <v>1884.2899999999997</v>
      </c>
      <c r="S38" s="204">
        <f t="shared" si="1"/>
        <v>1304.8600000000001</v>
      </c>
      <c r="T38" s="204">
        <f t="shared" si="1"/>
        <v>71.029999999999987</v>
      </c>
    </row>
  </sheetData>
  <mergeCells count="72">
    <mergeCell ref="A1:J1"/>
    <mergeCell ref="K1:T1"/>
    <mergeCell ref="D5:H5"/>
    <mergeCell ref="N5:R5"/>
    <mergeCell ref="A8:A9"/>
    <mergeCell ref="B8:C9"/>
    <mergeCell ref="D8:D9"/>
    <mergeCell ref="E8:G8"/>
    <mergeCell ref="H8:H9"/>
    <mergeCell ref="K8:K9"/>
    <mergeCell ref="L8:M9"/>
    <mergeCell ref="N8:N9"/>
    <mergeCell ref="O8:Q8"/>
    <mergeCell ref="R8:R9"/>
    <mergeCell ref="A10:J10"/>
    <mergeCell ref="K10:T10"/>
    <mergeCell ref="B11:C11"/>
    <mergeCell ref="L11:M11"/>
    <mergeCell ref="B12:C12"/>
    <mergeCell ref="L12:M12"/>
    <mergeCell ref="B13:C13"/>
    <mergeCell ref="L13:M13"/>
    <mergeCell ref="B14:C14"/>
    <mergeCell ref="L14:M14"/>
    <mergeCell ref="B15:C15"/>
    <mergeCell ref="L15:M15"/>
    <mergeCell ref="B16:C16"/>
    <mergeCell ref="L16:M16"/>
    <mergeCell ref="A17:J17"/>
    <mergeCell ref="K17:T17"/>
    <mergeCell ref="B18:C18"/>
    <mergeCell ref="L18:M18"/>
    <mergeCell ref="A19:J19"/>
    <mergeCell ref="K19:T19"/>
    <mergeCell ref="L26:M26"/>
    <mergeCell ref="B20:C20"/>
    <mergeCell ref="L20:M20"/>
    <mergeCell ref="B21:C21"/>
    <mergeCell ref="L21:M21"/>
    <mergeCell ref="B22:C22"/>
    <mergeCell ref="L22:M22"/>
    <mergeCell ref="B23:C23"/>
    <mergeCell ref="L23:M23"/>
    <mergeCell ref="B24:C24"/>
    <mergeCell ref="L24:M24"/>
    <mergeCell ref="L25:M25"/>
    <mergeCell ref="B26:C26"/>
    <mergeCell ref="B25:C25"/>
    <mergeCell ref="A27:J27"/>
    <mergeCell ref="K27:T27"/>
    <mergeCell ref="B28:C28"/>
    <mergeCell ref="L28:M28"/>
    <mergeCell ref="B29:C29"/>
    <mergeCell ref="L29:M29"/>
    <mergeCell ref="A30:J30"/>
    <mergeCell ref="K30:T30"/>
    <mergeCell ref="B31:C31"/>
    <mergeCell ref="L31:M31"/>
    <mergeCell ref="B32:C32"/>
    <mergeCell ref="L32:M32"/>
    <mergeCell ref="R36:R37"/>
    <mergeCell ref="B33:C33"/>
    <mergeCell ref="L33:M33"/>
    <mergeCell ref="B34:C34"/>
    <mergeCell ref="L34:M34"/>
    <mergeCell ref="B35:C35"/>
    <mergeCell ref="L35:M35"/>
    <mergeCell ref="A36:D38"/>
    <mergeCell ref="E36:G36"/>
    <mergeCell ref="H36:H37"/>
    <mergeCell ref="K36:N38"/>
    <mergeCell ref="O36:Q36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3BCE7-6FF4-4F12-9959-18D9C9D1DDF8}">
  <dimension ref="A1:Y38"/>
  <sheetViews>
    <sheetView topLeftCell="A3" workbookViewId="0">
      <selection activeCell="M7" sqref="M7"/>
    </sheetView>
  </sheetViews>
  <sheetFormatPr defaultRowHeight="12.75" x14ac:dyDescent="0.2"/>
  <cols>
    <col min="1" max="1" width="10.140625" style="318" customWidth="1"/>
    <col min="2" max="2" width="10.42578125" style="318" customWidth="1"/>
    <col min="3" max="3" width="23.28515625" style="318" customWidth="1"/>
    <col min="4" max="4" width="9.85546875" style="318" bestFit="1" customWidth="1"/>
    <col min="5" max="5" width="9.42578125" style="318" customWidth="1"/>
    <col min="6" max="6" width="7" style="318" customWidth="1"/>
    <col min="7" max="7" width="7.7109375" style="318" customWidth="1"/>
    <col min="8" max="8" width="9.140625" style="318"/>
    <col min="9" max="9" width="0" style="318" hidden="1" customWidth="1"/>
    <col min="10" max="10" width="9.140625" style="318"/>
    <col min="11" max="11" width="10.7109375" style="318" customWidth="1"/>
    <col min="12" max="12" width="9.140625" style="318"/>
    <col min="13" max="13" width="24.42578125" style="318" customWidth="1"/>
    <col min="14" max="14" width="9.85546875" style="318" bestFit="1" customWidth="1"/>
    <col min="15" max="18" width="9.140625" style="318"/>
    <col min="19" max="19" width="0" style="318" hidden="1" customWidth="1"/>
    <col min="20" max="24" width="9.140625" style="318"/>
    <col min="25" max="25" width="11.140625" style="318" customWidth="1"/>
    <col min="26" max="16384" width="9.140625" style="318"/>
  </cols>
  <sheetData>
    <row r="1" spans="1:25" ht="13.5" hidden="1" thickBot="1" x14ac:dyDescent="0.25">
      <c r="A1" s="230"/>
      <c r="B1" s="219"/>
      <c r="C1" s="219"/>
      <c r="D1" s="219"/>
      <c r="E1" s="219"/>
      <c r="F1" s="219"/>
      <c r="G1" s="219"/>
      <c r="H1" s="219"/>
      <c r="I1" s="219"/>
      <c r="J1" s="231"/>
      <c r="K1" s="230"/>
      <c r="L1" s="219"/>
      <c r="M1" s="219"/>
      <c r="N1" s="219"/>
      <c r="O1" s="219"/>
      <c r="P1" s="219"/>
      <c r="Q1" s="219"/>
      <c r="R1" s="219"/>
      <c r="S1" s="219"/>
      <c r="T1" s="231"/>
    </row>
    <row r="2" spans="1:25" ht="13.5" hidden="1" thickBot="1" x14ac:dyDescent="0.25">
      <c r="A2" s="1"/>
      <c r="B2" s="2"/>
      <c r="C2" s="2"/>
      <c r="D2" s="2"/>
      <c r="E2" s="2"/>
      <c r="F2" s="2"/>
      <c r="G2" s="2"/>
      <c r="H2" s="3"/>
      <c r="I2" s="3"/>
      <c r="J2" s="4"/>
      <c r="K2" s="1"/>
      <c r="L2" s="2"/>
      <c r="M2" s="2"/>
      <c r="N2" s="2"/>
      <c r="O2" s="2"/>
      <c r="P2" s="2"/>
      <c r="Q2" s="2"/>
      <c r="R2" s="3"/>
      <c r="S2" s="3"/>
      <c r="T2" s="4"/>
    </row>
    <row r="3" spans="1:25" ht="13.9" customHeight="1" x14ac:dyDescent="0.2">
      <c r="A3" s="77">
        <v>1</v>
      </c>
      <c r="B3" s="78" t="s">
        <v>1</v>
      </c>
      <c r="C3" s="79">
        <v>1</v>
      </c>
      <c r="D3" s="80"/>
      <c r="E3" s="80"/>
      <c r="F3" s="80"/>
      <c r="G3" s="80"/>
      <c r="H3" s="81"/>
      <c r="I3" s="81"/>
      <c r="J3" s="82"/>
      <c r="K3" s="2"/>
      <c r="L3" s="5" t="s">
        <v>1</v>
      </c>
      <c r="M3" s="6">
        <v>1</v>
      </c>
      <c r="N3" s="2"/>
      <c r="O3" s="2"/>
      <c r="P3" s="2"/>
      <c r="Q3" s="2"/>
      <c r="R3" s="3"/>
      <c r="S3" s="3"/>
      <c r="T3" s="4"/>
    </row>
    <row r="4" spans="1:25" hidden="1" x14ac:dyDescent="0.2">
      <c r="A4" s="1"/>
      <c r="B4" s="5" t="s">
        <v>2</v>
      </c>
      <c r="C4" s="6">
        <v>1</v>
      </c>
      <c r="D4" s="2"/>
      <c r="E4" s="2"/>
      <c r="F4" s="2"/>
      <c r="G4" s="2"/>
      <c r="H4" s="3"/>
      <c r="I4" s="3"/>
      <c r="J4" s="4"/>
      <c r="K4" s="2"/>
      <c r="L4" s="5" t="s">
        <v>2</v>
      </c>
      <c r="M4" s="6">
        <v>1</v>
      </c>
      <c r="N4" s="2"/>
      <c r="O4" s="2"/>
      <c r="P4" s="2"/>
      <c r="Q4" s="2"/>
      <c r="R4" s="3"/>
      <c r="S4" s="3"/>
      <c r="T4" s="4"/>
    </row>
    <row r="5" spans="1:25" x14ac:dyDescent="0.2">
      <c r="A5" s="1"/>
      <c r="B5" s="5" t="s">
        <v>3</v>
      </c>
      <c r="C5" s="7" t="s">
        <v>446</v>
      </c>
      <c r="D5" s="262"/>
      <c r="E5" s="262"/>
      <c r="F5" s="262"/>
      <c r="G5" s="262"/>
      <c r="H5" s="262"/>
      <c r="I5" s="171"/>
      <c r="J5" s="4"/>
      <c r="K5" s="2"/>
      <c r="L5" s="5" t="s">
        <v>3</v>
      </c>
      <c r="M5" s="7" t="s">
        <v>446</v>
      </c>
      <c r="N5" s="262"/>
      <c r="O5" s="262"/>
      <c r="P5" s="262"/>
      <c r="Q5" s="262"/>
      <c r="R5" s="262"/>
      <c r="S5" s="171"/>
      <c r="T5" s="4"/>
    </row>
    <row r="6" spans="1:25" x14ac:dyDescent="0.2">
      <c r="A6" s="1"/>
      <c r="B6" s="8" t="s">
        <v>6</v>
      </c>
      <c r="C6" s="186" t="s">
        <v>413</v>
      </c>
      <c r="D6" s="2"/>
      <c r="E6" s="2"/>
      <c r="F6" s="2"/>
      <c r="G6" s="2"/>
      <c r="H6" s="3"/>
      <c r="I6" s="3"/>
      <c r="J6" s="4"/>
      <c r="K6" s="2"/>
      <c r="L6" s="8" t="s">
        <v>6</v>
      </c>
      <c r="M6" s="186" t="s">
        <v>276</v>
      </c>
      <c r="N6" s="2"/>
      <c r="O6" s="2"/>
      <c r="P6" s="2"/>
      <c r="Q6" s="2"/>
      <c r="R6" s="3"/>
      <c r="S6" s="3"/>
      <c r="T6" s="4"/>
    </row>
    <row r="7" spans="1:25" x14ac:dyDescent="0.2">
      <c r="A7" s="1"/>
      <c r="B7" s="2"/>
      <c r="C7" s="99"/>
      <c r="D7" s="99"/>
      <c r="E7" s="2"/>
      <c r="F7" s="2"/>
      <c r="G7" s="2"/>
      <c r="H7" s="3"/>
      <c r="I7" s="3"/>
      <c r="J7" s="4"/>
      <c r="K7" s="2"/>
      <c r="L7" s="2"/>
      <c r="M7" s="99"/>
      <c r="N7" s="99"/>
      <c r="O7" s="2"/>
      <c r="P7" s="2"/>
      <c r="Q7" s="2"/>
      <c r="R7" s="3"/>
      <c r="S7" s="3"/>
      <c r="T7" s="4"/>
    </row>
    <row r="8" spans="1:25" ht="38.25" x14ac:dyDescent="0.2">
      <c r="A8" s="233" t="s">
        <v>8</v>
      </c>
      <c r="B8" s="234" t="s">
        <v>9</v>
      </c>
      <c r="C8" s="234"/>
      <c r="D8" s="234" t="s">
        <v>375</v>
      </c>
      <c r="E8" s="234" t="s">
        <v>11</v>
      </c>
      <c r="F8" s="234"/>
      <c r="G8" s="234"/>
      <c r="H8" s="235" t="s">
        <v>12</v>
      </c>
      <c r="I8" s="150" t="s">
        <v>415</v>
      </c>
      <c r="J8" s="10" t="s">
        <v>13</v>
      </c>
      <c r="K8" s="236" t="s">
        <v>8</v>
      </c>
      <c r="L8" s="234" t="s">
        <v>9</v>
      </c>
      <c r="M8" s="234"/>
      <c r="N8" s="234" t="s">
        <v>372</v>
      </c>
      <c r="O8" s="234" t="s">
        <v>11</v>
      </c>
      <c r="P8" s="234"/>
      <c r="Q8" s="234"/>
      <c r="R8" s="235" t="s">
        <v>12</v>
      </c>
      <c r="S8" s="150" t="s">
        <v>415</v>
      </c>
      <c r="T8" s="12" t="s">
        <v>13</v>
      </c>
    </row>
    <row r="9" spans="1:25" ht="24" customHeight="1" x14ac:dyDescent="0.2">
      <c r="A9" s="233"/>
      <c r="B9" s="234"/>
      <c r="C9" s="234"/>
      <c r="D9" s="234"/>
      <c r="E9" s="172" t="s">
        <v>14</v>
      </c>
      <c r="F9" s="172" t="s">
        <v>15</v>
      </c>
      <c r="G9" s="172" t="s">
        <v>16</v>
      </c>
      <c r="H9" s="235"/>
      <c r="I9" s="150" t="s">
        <v>416</v>
      </c>
      <c r="J9" s="12" t="s">
        <v>17</v>
      </c>
      <c r="K9" s="236"/>
      <c r="L9" s="234"/>
      <c r="M9" s="234"/>
      <c r="N9" s="234"/>
      <c r="O9" s="172" t="s">
        <v>14</v>
      </c>
      <c r="P9" s="172" t="s">
        <v>15</v>
      </c>
      <c r="Q9" s="172" t="s">
        <v>16</v>
      </c>
      <c r="R9" s="235"/>
      <c r="S9" s="150" t="s">
        <v>416</v>
      </c>
      <c r="T9" s="12" t="s">
        <v>17</v>
      </c>
    </row>
    <row r="10" spans="1:25" x14ac:dyDescent="0.2">
      <c r="A10" s="252" t="s">
        <v>18</v>
      </c>
      <c r="B10" s="253"/>
      <c r="C10" s="253"/>
      <c r="D10" s="253"/>
      <c r="E10" s="253"/>
      <c r="F10" s="253"/>
      <c r="G10" s="253"/>
      <c r="H10" s="253"/>
      <c r="I10" s="254"/>
      <c r="J10" s="255"/>
      <c r="K10" s="258"/>
      <c r="L10" s="253"/>
      <c r="M10" s="253"/>
      <c r="N10" s="253"/>
      <c r="O10" s="253"/>
      <c r="P10" s="253"/>
      <c r="Q10" s="253"/>
      <c r="R10" s="253"/>
      <c r="S10" s="254"/>
      <c r="T10" s="255"/>
    </row>
    <row r="11" spans="1:25" ht="15" customHeight="1" x14ac:dyDescent="0.2">
      <c r="A11" s="319" t="s">
        <v>436</v>
      </c>
      <c r="B11" s="250" t="str">
        <f>[2]МЕНЮ!B53</f>
        <v>Подгарнировка из зеленого горошка</v>
      </c>
      <c r="C11" s="249"/>
      <c r="D11" s="25">
        <f>[2]МЕНЮ!C53</f>
        <v>50</v>
      </c>
      <c r="E11" s="320">
        <v>1.55</v>
      </c>
      <c r="F11" s="321">
        <v>0.1</v>
      </c>
      <c r="G11" s="320">
        <v>3.25</v>
      </c>
      <c r="H11" s="322">
        <v>20</v>
      </c>
      <c r="I11" s="152"/>
      <c r="J11" s="322">
        <v>5</v>
      </c>
      <c r="K11" s="156" t="str">
        <f>[1]МЕНЮ!A52</f>
        <v>71/И</v>
      </c>
      <c r="L11" s="248" t="str">
        <f>[1]МЕНЮ!B52</f>
        <v>Подгарнировка из зеленого горошка</v>
      </c>
      <c r="M11" s="249"/>
      <c r="N11" s="25">
        <f>[1]МЕНЮ!C52</f>
        <v>50</v>
      </c>
      <c r="O11" s="27">
        <f>[1]МЕНЮ!D52</f>
        <v>1.55</v>
      </c>
      <c r="P11" s="27">
        <f>[1]МЕНЮ!E52</f>
        <v>0.1</v>
      </c>
      <c r="Q11" s="27">
        <f>[1]МЕНЮ!F52</f>
        <v>3.25</v>
      </c>
      <c r="R11" s="27">
        <f>[1]МЕНЮ!G52</f>
        <v>20</v>
      </c>
      <c r="S11" s="152"/>
      <c r="T11" s="32">
        <f>[1]МЕНЮ!J52</f>
        <v>5</v>
      </c>
      <c r="U11" s="324"/>
      <c r="V11" s="167"/>
      <c r="W11" s="167"/>
      <c r="X11" s="167"/>
      <c r="Y11" s="167"/>
    </row>
    <row r="12" spans="1:25" ht="15" customHeight="1" x14ac:dyDescent="0.2">
      <c r="A12" s="325" t="s">
        <v>443</v>
      </c>
      <c r="B12" s="250" t="str">
        <f>[2]МЕНЮ!B54</f>
        <v>Омлет натуральный</v>
      </c>
      <c r="C12" s="249"/>
      <c r="D12" s="14">
        <f>[2]МЕНЮ!C54</f>
        <v>100</v>
      </c>
      <c r="E12" s="320">
        <v>12.39</v>
      </c>
      <c r="F12" s="320">
        <v>12.14</v>
      </c>
      <c r="G12" s="320">
        <v>2.2400000000000002</v>
      </c>
      <c r="H12" s="320">
        <v>168.44</v>
      </c>
      <c r="I12" s="151"/>
      <c r="J12" s="321">
        <v>0.2</v>
      </c>
      <c r="K12" s="156" t="str">
        <f>[1]МЕНЮ!A53</f>
        <v>229/М/ССЖ</v>
      </c>
      <c r="L12" s="248" t="str">
        <f>[1]МЕНЮ!B53</f>
        <v>Омлет натуральный</v>
      </c>
      <c r="M12" s="249"/>
      <c r="N12" s="14">
        <f>[1]МЕНЮ!C53</f>
        <v>120</v>
      </c>
      <c r="O12" s="16">
        <f>[1]МЕНЮ!D53</f>
        <v>13.32</v>
      </c>
      <c r="P12" s="16">
        <f>[1]МЕНЮ!E53</f>
        <v>13.71</v>
      </c>
      <c r="Q12" s="16">
        <f>[1]МЕНЮ!F53</f>
        <v>2.8</v>
      </c>
      <c r="R12" s="16">
        <f>[1]МЕНЮ!G53</f>
        <v>188.75</v>
      </c>
      <c r="S12" s="151"/>
      <c r="T12" s="20">
        <f>[1]МЕНЮ!J53</f>
        <v>0.26</v>
      </c>
      <c r="V12" s="166"/>
      <c r="W12" s="166"/>
      <c r="X12" s="166"/>
      <c r="Y12" s="167"/>
    </row>
    <row r="13" spans="1:25" ht="15" customHeight="1" x14ac:dyDescent="0.2">
      <c r="A13" s="325" t="s">
        <v>444</v>
      </c>
      <c r="B13" s="250" t="str">
        <f>[2]МЕНЮ!B55</f>
        <v>Чай с сахаром и лимоном, 180/8</v>
      </c>
      <c r="C13" s="249"/>
      <c r="D13" s="14">
        <f>[2]МЕНЮ!C55</f>
        <v>180</v>
      </c>
      <c r="E13" s="320">
        <v>0.15</v>
      </c>
      <c r="F13" s="320">
        <v>0.02</v>
      </c>
      <c r="G13" s="321">
        <v>8.1999999999999993</v>
      </c>
      <c r="H13" s="320">
        <v>34.72</v>
      </c>
      <c r="I13" s="151"/>
      <c r="J13" s="320">
        <v>2.4500000000000002</v>
      </c>
      <c r="K13" s="162" t="str">
        <f>[1]МЕНЮ!A54</f>
        <v>412/М/ССЖ</v>
      </c>
      <c r="L13" s="248" t="str">
        <f>[1]МЕНЮ!B54</f>
        <v>Чай с сахаром и лимоном, 180/10</v>
      </c>
      <c r="M13" s="249"/>
      <c r="N13" s="14">
        <f>[1]МЕНЮ!C54</f>
        <v>180</v>
      </c>
      <c r="O13" s="16">
        <f>[1]МЕНЮ!D54</f>
        <v>0.15</v>
      </c>
      <c r="P13" s="16">
        <f>[1]МЕНЮ!E54</f>
        <v>0.02</v>
      </c>
      <c r="Q13" s="16">
        <f>[1]МЕНЮ!F54</f>
        <v>10.19</v>
      </c>
      <c r="R13" s="16">
        <f>[1]МЕНЮ!G54</f>
        <v>42.7</v>
      </c>
      <c r="S13" s="151"/>
      <c r="T13" s="20">
        <f>[1]МЕНЮ!J54</f>
        <v>2.4500000000000002</v>
      </c>
      <c r="V13" s="166"/>
      <c r="W13" s="166"/>
      <c r="X13" s="166"/>
      <c r="Y13" s="167"/>
    </row>
    <row r="14" spans="1:25" ht="15" customHeight="1" x14ac:dyDescent="0.2">
      <c r="A14" s="13" t="s">
        <v>421</v>
      </c>
      <c r="B14" s="250" t="str">
        <f>[2]МЕНЮ!B56</f>
        <v>Хлеб пшеничный</v>
      </c>
      <c r="C14" s="249"/>
      <c r="D14" s="14">
        <f>[2]МЕНЮ!C56</f>
        <v>50</v>
      </c>
      <c r="E14" s="321">
        <v>3.8</v>
      </c>
      <c r="F14" s="321">
        <v>0.4</v>
      </c>
      <c r="G14" s="321">
        <v>24.6</v>
      </c>
      <c r="H14" s="321">
        <v>117.5</v>
      </c>
      <c r="I14" s="151"/>
      <c r="J14" s="20"/>
      <c r="K14" s="156"/>
      <c r="L14" s="248" t="str">
        <f>[1]МЕНЮ!B55</f>
        <v>Хлеб пшеничный</v>
      </c>
      <c r="M14" s="249"/>
      <c r="N14" s="14">
        <f>[1]МЕНЮ!C55</f>
        <v>70</v>
      </c>
      <c r="O14" s="16">
        <f>[1]МЕНЮ!D55</f>
        <v>5.32</v>
      </c>
      <c r="P14" s="16">
        <f>[1]МЕНЮ!E55</f>
        <v>0.56000000000000005</v>
      </c>
      <c r="Q14" s="16">
        <f>[1]МЕНЮ!F55</f>
        <v>34.44</v>
      </c>
      <c r="R14" s="16">
        <f>[1]МЕНЮ!G55</f>
        <v>164.5</v>
      </c>
      <c r="S14" s="151"/>
      <c r="T14" s="20"/>
      <c r="V14" s="166"/>
      <c r="W14" s="324"/>
      <c r="Y14" s="199"/>
    </row>
    <row r="15" spans="1:25" ht="14.25" customHeight="1" x14ac:dyDescent="0.2">
      <c r="A15" s="13"/>
      <c r="B15" s="250"/>
      <c r="C15" s="249"/>
      <c r="D15" s="14"/>
      <c r="E15" s="15"/>
      <c r="F15" s="16"/>
      <c r="G15" s="16"/>
      <c r="H15" s="16"/>
      <c r="I15" s="151"/>
      <c r="J15" s="20"/>
      <c r="K15" s="156"/>
      <c r="L15" s="250"/>
      <c r="M15" s="249"/>
      <c r="N15" s="14">
        <f>[1]МЕНЮ!C56</f>
        <v>420</v>
      </c>
      <c r="O15" s="16">
        <f>[1]МЕНЮ!D56</f>
        <v>20.34</v>
      </c>
      <c r="P15" s="16">
        <f>[1]МЕНЮ!E56</f>
        <v>14.39</v>
      </c>
      <c r="Q15" s="16">
        <f>[1]МЕНЮ!F56</f>
        <v>50.68</v>
      </c>
      <c r="R15" s="16">
        <f>[1]МЕНЮ!G56</f>
        <v>415.95</v>
      </c>
      <c r="S15" s="151"/>
      <c r="T15" s="20"/>
      <c r="U15" s="324"/>
      <c r="V15" s="166"/>
      <c r="X15" s="324"/>
      <c r="Y15" s="199"/>
    </row>
    <row r="16" spans="1:25" ht="15" hidden="1" customHeight="1" x14ac:dyDescent="0.2">
      <c r="A16" s="13"/>
      <c r="B16" s="250"/>
      <c r="C16" s="249"/>
      <c r="D16" s="14"/>
      <c r="E16" s="15"/>
      <c r="F16" s="15"/>
      <c r="G16" s="15"/>
      <c r="H16" s="16"/>
      <c r="I16" s="151"/>
      <c r="J16" s="17"/>
      <c r="K16" s="156"/>
      <c r="L16" s="260"/>
      <c r="M16" s="260"/>
      <c r="N16" s="14"/>
      <c r="O16" s="15"/>
      <c r="P16" s="15"/>
      <c r="Q16" s="15"/>
      <c r="R16" s="16"/>
      <c r="S16" s="151"/>
      <c r="T16" s="17"/>
      <c r="V16" s="324"/>
      <c r="Y16" s="324"/>
    </row>
    <row r="17" spans="1:25" x14ac:dyDescent="0.2">
      <c r="A17" s="252" t="s">
        <v>428</v>
      </c>
      <c r="B17" s="253"/>
      <c r="C17" s="253"/>
      <c r="D17" s="253"/>
      <c r="E17" s="253"/>
      <c r="F17" s="253"/>
      <c r="G17" s="253"/>
      <c r="H17" s="253"/>
      <c r="I17" s="254"/>
      <c r="J17" s="255"/>
      <c r="K17" s="258"/>
      <c r="L17" s="253"/>
      <c r="M17" s="253"/>
      <c r="N17" s="253"/>
      <c r="O17" s="253"/>
      <c r="P17" s="253"/>
      <c r="Q17" s="253"/>
      <c r="R17" s="253"/>
      <c r="S17" s="254"/>
      <c r="T17" s="255"/>
      <c r="V17" s="324"/>
      <c r="Y17" s="324"/>
    </row>
    <row r="18" spans="1:25" x14ac:dyDescent="0.2">
      <c r="A18" s="319" t="s">
        <v>427</v>
      </c>
      <c r="B18" s="250" t="str">
        <f>[2]МЕНЮ!$B$59</f>
        <v>Яблоко</v>
      </c>
      <c r="C18" s="249"/>
      <c r="D18" s="14">
        <v>100</v>
      </c>
      <c r="E18" s="321">
        <v>0.4</v>
      </c>
      <c r="F18" s="321">
        <v>0.4</v>
      </c>
      <c r="G18" s="321">
        <v>9.8000000000000007</v>
      </c>
      <c r="H18" s="322">
        <v>47</v>
      </c>
      <c r="I18" s="151"/>
      <c r="J18" s="20">
        <v>10</v>
      </c>
      <c r="K18" s="155" t="str">
        <f>[1]МЕНЮ!A58</f>
        <v>386/М</v>
      </c>
      <c r="L18" s="259" t="str">
        <f>[1]МЕНЮ!B58</f>
        <v>Яблоко</v>
      </c>
      <c r="M18" s="260"/>
      <c r="N18" s="14">
        <f>[1]МЕНЮ!C58</f>
        <v>100</v>
      </c>
      <c r="O18" s="15">
        <f>[1]МЕНЮ!D58</f>
        <v>0.4</v>
      </c>
      <c r="P18" s="15">
        <f>[1]МЕНЮ!E58</f>
        <v>0.4</v>
      </c>
      <c r="Q18" s="15">
        <f>[1]МЕНЮ!F58</f>
        <v>9.8000000000000007</v>
      </c>
      <c r="R18" s="16">
        <f>[1]МЕНЮ!G58</f>
        <v>47</v>
      </c>
      <c r="S18" s="151"/>
      <c r="T18" s="20">
        <v>10</v>
      </c>
      <c r="U18" s="168"/>
    </row>
    <row r="19" spans="1:25" x14ac:dyDescent="0.2">
      <c r="A19" s="261" t="s">
        <v>29</v>
      </c>
      <c r="B19" s="256"/>
      <c r="C19" s="256"/>
      <c r="D19" s="256"/>
      <c r="E19" s="256"/>
      <c r="F19" s="256"/>
      <c r="G19" s="256"/>
      <c r="H19" s="256"/>
      <c r="I19" s="256"/>
      <c r="J19" s="257"/>
      <c r="K19" s="256"/>
      <c r="L19" s="256"/>
      <c r="M19" s="256"/>
      <c r="N19" s="256"/>
      <c r="O19" s="256"/>
      <c r="P19" s="256"/>
      <c r="Q19" s="256"/>
      <c r="R19" s="256"/>
      <c r="S19" s="256"/>
      <c r="T19" s="257"/>
      <c r="V19" s="324"/>
    </row>
    <row r="20" spans="1:25" s="195" customFormat="1" ht="23.25" customHeight="1" x14ac:dyDescent="0.25">
      <c r="A20" s="30" t="str">
        <f>[2]МЕНЮ!A62</f>
        <v>15/М/ССЖ</v>
      </c>
      <c r="B20" s="227" t="str">
        <f>[2]МЕНЮ!B62</f>
        <v>Салат из свежих помидоров и огурцов</v>
      </c>
      <c r="C20" s="228"/>
      <c r="D20" s="25">
        <f>[2]МЕНЮ!C62</f>
        <v>30</v>
      </c>
      <c r="E20" s="27">
        <f>[2]МЕНЮ!D62</f>
        <v>0.28999999999999998</v>
      </c>
      <c r="F20" s="27">
        <f>[2]МЕНЮ!E62</f>
        <v>1.05</v>
      </c>
      <c r="G20" s="27">
        <f>[2]МЕНЮ!F62</f>
        <v>1.07</v>
      </c>
      <c r="H20" s="27">
        <f>[2]МЕНЮ!G62</f>
        <v>15.2</v>
      </c>
      <c r="I20" s="27"/>
      <c r="J20" s="320">
        <v>4.67</v>
      </c>
      <c r="K20" s="30" t="str">
        <f>[1]МЕНЮ!A61</f>
        <v>15/М/ССЖ</v>
      </c>
      <c r="L20" s="227" t="str">
        <f>[1]МЕНЮ!B61</f>
        <v>Салат из свежих помидоров и огурцов</v>
      </c>
      <c r="M20" s="228"/>
      <c r="N20" s="25">
        <f>[1]МЕНЮ!C61</f>
        <v>60</v>
      </c>
      <c r="O20" s="26">
        <f>[1]МЕНЮ!D61</f>
        <v>0.56999999999999995</v>
      </c>
      <c r="P20" s="26">
        <f>[1]МЕНЮ!E61</f>
        <v>2.09</v>
      </c>
      <c r="Q20" s="26">
        <f>[1]МЕНЮ!F61</f>
        <v>2.09</v>
      </c>
      <c r="R20" s="27">
        <f>[1]МЕНЮ!G61</f>
        <v>30.23</v>
      </c>
      <c r="S20" s="27"/>
      <c r="T20" s="27">
        <f>[1]МЕНЮ!J61</f>
        <v>9.49</v>
      </c>
      <c r="U20" s="197"/>
    </row>
    <row r="21" spans="1:25" s="195" customFormat="1" ht="27.75" customHeight="1" x14ac:dyDescent="0.25">
      <c r="A21" s="30" t="str">
        <f>[2]МЕНЮ!A63</f>
        <v>82/М/ССЖ</v>
      </c>
      <c r="B21" s="227" t="str">
        <f>[2]МЕНЮ!B63</f>
        <v>Рассольник ленинградский (крупа перловая) с курицей, 160/15</v>
      </c>
      <c r="C21" s="228"/>
      <c r="D21" s="25">
        <f>[2]МЕНЮ!C63</f>
        <v>175</v>
      </c>
      <c r="E21" s="27">
        <f>[2]МЕНЮ!D63</f>
        <v>5.08</v>
      </c>
      <c r="F21" s="27">
        <f>[2]МЕНЮ!E63</f>
        <v>4.38</v>
      </c>
      <c r="G21" s="27">
        <f>[2]МЕНЮ!F63</f>
        <v>11.78</v>
      </c>
      <c r="H21" s="27">
        <f>[2]МЕНЮ!G63</f>
        <v>106.78</v>
      </c>
      <c r="I21" s="27"/>
      <c r="J21" s="320">
        <v>5.22</v>
      </c>
      <c r="K21" s="30" t="str">
        <f>[1]МЕНЮ!A62</f>
        <v>82/М/ССЖ</v>
      </c>
      <c r="L21" s="227" t="str">
        <f>[1]МЕНЮ!B62</f>
        <v>Рассольник ленинградский (крупа перловая) с курицей, 180/15</v>
      </c>
      <c r="M21" s="228"/>
      <c r="N21" s="25">
        <f>[1]МЕНЮ!C62</f>
        <v>195</v>
      </c>
      <c r="O21" s="26">
        <f>[1]МЕНЮ!D62</f>
        <v>6</v>
      </c>
      <c r="P21" s="26">
        <f>[1]МЕНЮ!E62</f>
        <v>5.94</v>
      </c>
      <c r="Q21" s="26">
        <f>[1]МЕНЮ!F62</f>
        <v>13.51</v>
      </c>
      <c r="R21" s="27">
        <f>[1]МЕНЮ!G62</f>
        <v>131.63</v>
      </c>
      <c r="S21" s="27"/>
      <c r="T21" s="27">
        <f>[1]МЕНЮ!J62</f>
        <v>5.91</v>
      </c>
      <c r="U21" s="197"/>
    </row>
    <row r="22" spans="1:25" s="195" customFormat="1" ht="25.5" customHeight="1" x14ac:dyDescent="0.25">
      <c r="A22" s="30" t="str">
        <f>[2]МЕНЮ!A64</f>
        <v>308/М/ССЖ</v>
      </c>
      <c r="B22" s="227" t="str">
        <f>[2]МЕНЮ!B64</f>
        <v>Запеканка картофельная с мясом отварным (свинина)</v>
      </c>
      <c r="C22" s="228"/>
      <c r="D22" s="25">
        <f>[2]МЕНЮ!C64</f>
        <v>170</v>
      </c>
      <c r="E22" s="27">
        <f>[2]МЕНЮ!D64</f>
        <v>10.56</v>
      </c>
      <c r="F22" s="27">
        <f>[2]МЕНЮ!E64</f>
        <v>14.45</v>
      </c>
      <c r="G22" s="27">
        <f>[2]МЕНЮ!F64</f>
        <v>20.75</v>
      </c>
      <c r="H22" s="27">
        <f>[2]МЕНЮ!G64</f>
        <v>256.72000000000003</v>
      </c>
      <c r="I22" s="27"/>
      <c r="J22" s="320">
        <v>10.52</v>
      </c>
      <c r="K22" s="30" t="str">
        <f>[1]МЕНЮ!A63</f>
        <v>308/М/ССЖ</v>
      </c>
      <c r="L22" s="227" t="str">
        <f>[1]МЕНЮ!B63</f>
        <v>Запеканка картофельная с мясом отварным (свинина)</v>
      </c>
      <c r="M22" s="228"/>
      <c r="N22" s="25">
        <f>[1]МЕНЮ!C63</f>
        <v>200</v>
      </c>
      <c r="O22" s="26">
        <f>[1]МЕНЮ!D63</f>
        <v>12.42</v>
      </c>
      <c r="P22" s="26">
        <f>[1]МЕНЮ!E63</f>
        <v>17.649999999999999</v>
      </c>
      <c r="Q22" s="26">
        <f>[1]МЕНЮ!F63</f>
        <v>24.24</v>
      </c>
      <c r="R22" s="27">
        <f>[1]МЕНЮ!G63</f>
        <v>307.32</v>
      </c>
      <c r="S22" s="27"/>
      <c r="T22" s="27">
        <f>[1]МЕНЮ!J63</f>
        <v>12.4</v>
      </c>
      <c r="U22" s="197"/>
    </row>
    <row r="23" spans="1:25" s="195" customFormat="1" ht="23.25" customHeight="1" x14ac:dyDescent="0.25">
      <c r="A23" s="30" t="str">
        <f>[2]МЕНЮ!A65</f>
        <v>394/М/ССЖ</v>
      </c>
      <c r="B23" s="227" t="str">
        <f>[2]МЕНЮ!B65</f>
        <v>Компот из смеси сухофруктов, 180/8</v>
      </c>
      <c r="C23" s="228"/>
      <c r="D23" s="25">
        <f>[2]МЕНЮ!C65</f>
        <v>180</v>
      </c>
      <c r="E23" s="27">
        <f>[2]МЕНЮ!D65</f>
        <v>0.53</v>
      </c>
      <c r="F23" s="27">
        <f>[2]МЕНЮ!E65</f>
        <v>0.04</v>
      </c>
      <c r="G23" s="27">
        <f>[2]МЕНЮ!F65</f>
        <v>14.83</v>
      </c>
      <c r="H23" s="27">
        <f>[2]МЕНЮ!G65</f>
        <v>62.57</v>
      </c>
      <c r="I23" s="27"/>
      <c r="J23" s="320">
        <v>0.54</v>
      </c>
      <c r="K23" s="30" t="str">
        <f>[1]МЕНЮ!A64</f>
        <v>394/М/ССЖ</v>
      </c>
      <c r="L23" s="227" t="str">
        <f>[1]МЕНЮ!B64</f>
        <v>Компот из смеси сухофруктов, 180/10</v>
      </c>
      <c r="M23" s="228"/>
      <c r="N23" s="25">
        <f>[1]МЕНЮ!C64</f>
        <v>180</v>
      </c>
      <c r="O23" s="27">
        <f>[1]МЕНЮ!D64</f>
        <v>0.53</v>
      </c>
      <c r="P23" s="27">
        <f>[1]МЕНЮ!E64</f>
        <v>0.04</v>
      </c>
      <c r="Q23" s="27">
        <f>[1]МЕНЮ!F64</f>
        <v>16.82</v>
      </c>
      <c r="R23" s="27">
        <f>[1]МЕНЮ!G64</f>
        <v>70.55</v>
      </c>
      <c r="S23" s="27"/>
      <c r="T23" s="27">
        <f>[1]МЕНЮ!J64</f>
        <v>0.54</v>
      </c>
      <c r="U23" s="197"/>
    </row>
    <row r="24" spans="1:25" s="195" customFormat="1" x14ac:dyDescent="0.25">
      <c r="A24" s="30"/>
      <c r="B24" s="227" t="str">
        <f>[2]МЕНЮ!B66</f>
        <v>Хлеб пшеничный</v>
      </c>
      <c r="C24" s="228"/>
      <c r="D24" s="25">
        <f>[2]МЕНЮ!C66</f>
        <v>20</v>
      </c>
      <c r="E24" s="27">
        <f>[2]МЕНЮ!D66</f>
        <v>1.52</v>
      </c>
      <c r="F24" s="27">
        <f>[2]МЕНЮ!E66</f>
        <v>0.16</v>
      </c>
      <c r="G24" s="27">
        <f>[2]МЕНЮ!F66</f>
        <v>9.84</v>
      </c>
      <c r="H24" s="27">
        <f>[2]МЕНЮ!G66</f>
        <v>47</v>
      </c>
      <c r="I24" s="27"/>
      <c r="J24" s="152"/>
      <c r="K24" s="30"/>
      <c r="L24" s="227" t="str">
        <f>[1]МЕНЮ!B65</f>
        <v>Хлеб пшеничный</v>
      </c>
      <c r="M24" s="228"/>
      <c r="N24" s="25">
        <f>[1]МЕНЮ!C65</f>
        <v>20</v>
      </c>
      <c r="O24" s="26">
        <f>[1]МЕНЮ!D65</f>
        <v>1.52</v>
      </c>
      <c r="P24" s="27">
        <f>[1]МЕНЮ!E65</f>
        <v>0.16</v>
      </c>
      <c r="Q24" s="27">
        <f>[1]МЕНЮ!F65</f>
        <v>9.84</v>
      </c>
      <c r="R24" s="27">
        <f>[1]МЕНЮ!G65</f>
        <v>47</v>
      </c>
      <c r="S24" s="27"/>
      <c r="T24" s="27"/>
    </row>
    <row r="25" spans="1:25" s="199" customFormat="1" ht="21.75" customHeight="1" x14ac:dyDescent="0.25">
      <c r="A25" s="30"/>
      <c r="B25" s="227" t="str">
        <f>[2]МЕНЮ!B67</f>
        <v>Хлеб ржано-пшеничный</v>
      </c>
      <c r="C25" s="228"/>
      <c r="D25" s="326">
        <f>[2]МЕНЮ!C67</f>
        <v>10</v>
      </c>
      <c r="E25" s="327">
        <f>[2]МЕНЮ!D67</f>
        <v>0.56000000000000005</v>
      </c>
      <c r="F25" s="327">
        <f>[2]МЕНЮ!E67</f>
        <v>0.11</v>
      </c>
      <c r="G25" s="327">
        <f>[2]МЕНЮ!F67</f>
        <v>4.9400000000000004</v>
      </c>
      <c r="H25" s="327">
        <f>[2]МЕНЮ!G67</f>
        <v>23.2</v>
      </c>
      <c r="I25" s="193"/>
      <c r="J25" s="194"/>
      <c r="K25" s="30"/>
      <c r="L25" s="227" t="str">
        <f>[1]МЕНЮ!B66</f>
        <v>Хлеб ржано-пшеничный</v>
      </c>
      <c r="M25" s="228"/>
      <c r="N25" s="27">
        <f>[1]МЕНЮ!C66</f>
        <v>30</v>
      </c>
      <c r="O25" s="27">
        <f>[1]МЕНЮ!D66</f>
        <v>1.68</v>
      </c>
      <c r="P25" s="27">
        <f>[1]МЕНЮ!E66</f>
        <v>0.33</v>
      </c>
      <c r="Q25" s="27">
        <f>[1]МЕНЮ!F66</f>
        <v>14.82</v>
      </c>
      <c r="R25" s="27">
        <f>[1]МЕНЮ!G66</f>
        <v>69.599999999999994</v>
      </c>
      <c r="S25" s="27"/>
      <c r="T25" s="27"/>
      <c r="U25" s="201"/>
    </row>
    <row r="26" spans="1:25" s="195" customFormat="1" ht="18" customHeight="1" x14ac:dyDescent="0.25">
      <c r="A26" s="30"/>
      <c r="B26" s="228"/>
      <c r="C26" s="228"/>
      <c r="D26" s="25"/>
      <c r="E26" s="27"/>
      <c r="F26" s="27"/>
      <c r="G26" s="27"/>
      <c r="H26" s="27"/>
      <c r="I26" s="27"/>
      <c r="J26" s="152"/>
      <c r="K26" s="30"/>
      <c r="L26" s="228"/>
      <c r="M26" s="228"/>
      <c r="N26" s="25"/>
      <c r="O26" s="27"/>
      <c r="P26" s="27"/>
      <c r="Q26" s="27"/>
      <c r="R26" s="27"/>
      <c r="S26" s="27"/>
      <c r="T26" s="27"/>
      <c r="U26" s="197"/>
    </row>
    <row r="27" spans="1:25" x14ac:dyDescent="0.2">
      <c r="A27" s="252" t="s">
        <v>38</v>
      </c>
      <c r="B27" s="253"/>
      <c r="C27" s="253"/>
      <c r="D27" s="253"/>
      <c r="E27" s="253"/>
      <c r="F27" s="253"/>
      <c r="G27" s="253"/>
      <c r="H27" s="253"/>
      <c r="I27" s="254"/>
      <c r="J27" s="255"/>
      <c r="K27" s="256"/>
      <c r="L27" s="256"/>
      <c r="M27" s="256"/>
      <c r="N27" s="256"/>
      <c r="O27" s="256"/>
      <c r="P27" s="256"/>
      <c r="Q27" s="256"/>
      <c r="R27" s="256"/>
      <c r="S27" s="256"/>
      <c r="T27" s="257"/>
      <c r="U27" s="324"/>
      <c r="V27" s="195"/>
      <c r="Y27" s="195"/>
    </row>
    <row r="28" spans="1:25" ht="15" customHeight="1" x14ac:dyDescent="0.2">
      <c r="A28" s="30"/>
      <c r="B28" s="250" t="s">
        <v>102</v>
      </c>
      <c r="C28" s="249">
        <v>30</v>
      </c>
      <c r="D28" s="14">
        <v>50</v>
      </c>
      <c r="E28" s="320">
        <v>2.25</v>
      </c>
      <c r="F28" s="320">
        <v>2.94</v>
      </c>
      <c r="G28" s="320">
        <v>22.32</v>
      </c>
      <c r="H28" s="321">
        <v>125.1</v>
      </c>
      <c r="I28" s="151"/>
      <c r="J28" s="20">
        <v>2.34</v>
      </c>
      <c r="K28" s="30"/>
      <c r="L28" s="251" t="str">
        <f>[1]МЕНЮ!B69</f>
        <v>Печенье</v>
      </c>
      <c r="M28" s="249"/>
      <c r="N28" s="14">
        <f>[1]МЕНЮ!C69</f>
        <v>50</v>
      </c>
      <c r="O28" s="15">
        <f>[1]МЕНЮ!D69</f>
        <v>3.75</v>
      </c>
      <c r="P28" s="16">
        <f>[1]МЕНЮ!E69</f>
        <v>4.9000000000000004</v>
      </c>
      <c r="Q28" s="15">
        <f>[1]МЕНЮ!F69</f>
        <v>37.200000000000003</v>
      </c>
      <c r="R28" s="16">
        <f>[1]МЕНЮ!G69</f>
        <v>208.5</v>
      </c>
      <c r="S28" s="151"/>
      <c r="T28" s="20"/>
      <c r="U28" s="328"/>
      <c r="V28" s="329"/>
    </row>
    <row r="29" spans="1:25" ht="15" customHeight="1" x14ac:dyDescent="0.2">
      <c r="A29" s="13"/>
      <c r="B29" s="250" t="s">
        <v>445</v>
      </c>
      <c r="C29" s="249">
        <v>180</v>
      </c>
      <c r="D29" s="14">
        <v>180</v>
      </c>
      <c r="E29" s="320">
        <v>5.22</v>
      </c>
      <c r="F29" s="320">
        <v>5.76</v>
      </c>
      <c r="G29" s="320">
        <v>8.4600000000000009</v>
      </c>
      <c r="H29" s="322">
        <v>108</v>
      </c>
      <c r="I29" s="151"/>
      <c r="J29" s="20"/>
      <c r="K29" s="13"/>
      <c r="L29" s="251" t="str">
        <f>[1]МЕНЮ!B70</f>
        <v>Молоко кипяченое (3,2%)</v>
      </c>
      <c r="M29" s="249"/>
      <c r="N29" s="14">
        <f>[1]МЕНЮ!C70</f>
        <v>200</v>
      </c>
      <c r="O29" s="15">
        <f>[1]МЕНЮ!D70</f>
        <v>5.8</v>
      </c>
      <c r="P29" s="15">
        <f>[1]МЕНЮ!E70</f>
        <v>6.4</v>
      </c>
      <c r="Q29" s="15">
        <f>[1]МЕНЮ!F70</f>
        <v>9.4</v>
      </c>
      <c r="R29" s="16">
        <f>[1]МЕНЮ!G70</f>
        <v>120</v>
      </c>
      <c r="S29" s="151"/>
      <c r="T29" s="20">
        <v>2.6</v>
      </c>
    </row>
    <row r="30" spans="1:25" x14ac:dyDescent="0.2">
      <c r="A30" s="252" t="s">
        <v>42</v>
      </c>
      <c r="B30" s="253"/>
      <c r="C30" s="253"/>
      <c r="D30" s="253"/>
      <c r="E30" s="253"/>
      <c r="F30" s="253"/>
      <c r="G30" s="253"/>
      <c r="H30" s="253"/>
      <c r="I30" s="254"/>
      <c r="J30" s="255"/>
      <c r="K30" s="256"/>
      <c r="L30" s="256"/>
      <c r="M30" s="256"/>
      <c r="N30" s="256"/>
      <c r="O30" s="256"/>
      <c r="P30" s="256"/>
      <c r="Q30" s="256"/>
      <c r="R30" s="256"/>
      <c r="S30" s="256"/>
      <c r="T30" s="257"/>
    </row>
    <row r="31" spans="1:25" ht="25.15" customHeight="1" x14ac:dyDescent="0.2">
      <c r="A31" s="30" t="str">
        <f>[2]МЕНЮ!A74</f>
        <v>71/И</v>
      </c>
      <c r="B31" s="247" t="str">
        <f>[2]МЕНЮ!B74</f>
        <v>Подгарнировка из свежих огурцов</v>
      </c>
      <c r="C31" s="210"/>
      <c r="D31" s="25">
        <f>[2]МЕНЮ!C74</f>
        <v>30</v>
      </c>
      <c r="E31" s="27">
        <f>[2]МЕНЮ!D74</f>
        <v>0.21</v>
      </c>
      <c r="F31" s="27">
        <f>[2]МЕНЮ!E74</f>
        <v>0.03</v>
      </c>
      <c r="G31" s="27">
        <f>[2]МЕНЮ!F74</f>
        <v>0.56999999999999995</v>
      </c>
      <c r="H31" s="27">
        <f>[2]МЕНЮ!G74</f>
        <v>3.3</v>
      </c>
      <c r="I31" s="152"/>
      <c r="J31" s="321">
        <v>2.1</v>
      </c>
      <c r="K31" s="30" t="str">
        <f>[1]МЕНЮ!A73</f>
        <v>71/И</v>
      </c>
      <c r="L31" s="247" t="str">
        <f>[1]МЕНЮ!B73</f>
        <v>Подгарнировка из свежих огурцов</v>
      </c>
      <c r="M31" s="210"/>
      <c r="N31" s="25">
        <f>[1]МЕНЮ!C73</f>
        <v>30</v>
      </c>
      <c r="O31" s="26">
        <f>[1]МЕНЮ!D73</f>
        <v>0.21</v>
      </c>
      <c r="P31" s="26">
        <f>[1]МЕНЮ!E73</f>
        <v>0.03</v>
      </c>
      <c r="Q31" s="26">
        <f>[1]МЕНЮ!F73</f>
        <v>0.56999999999999995</v>
      </c>
      <c r="R31" s="27">
        <f>[1]МЕНЮ!G73</f>
        <v>3.3</v>
      </c>
      <c r="S31" s="152"/>
      <c r="T31" s="28">
        <f>[1]МЕНЮ!J73</f>
        <v>2.1</v>
      </c>
      <c r="U31" s="324"/>
      <c r="V31" s="324"/>
    </row>
    <row r="32" spans="1:25" ht="29.25" customHeight="1" x14ac:dyDescent="0.2">
      <c r="A32" s="30" t="str">
        <f>[2]МЕНЮ!A75</f>
        <v>326/М/ССЖ</v>
      </c>
      <c r="B32" s="247" t="str">
        <f>[2]МЕНЮ!B75</f>
        <v>Зразы куриные с омлетом и овощами с соусом томатным, 60/10</v>
      </c>
      <c r="C32" s="210"/>
      <c r="D32" s="25">
        <f>[2]МЕНЮ!C75</f>
        <v>70</v>
      </c>
      <c r="E32" s="27">
        <f>[2]МЕНЮ!D75</f>
        <v>12.17</v>
      </c>
      <c r="F32" s="27">
        <f>[2]МЕНЮ!E75</f>
        <v>9.0900000000000016</v>
      </c>
      <c r="G32" s="27">
        <f>[2]МЕНЮ!F75</f>
        <v>5.68</v>
      </c>
      <c r="H32" s="27">
        <f>[2]МЕНЮ!G75</f>
        <v>155.92999999999998</v>
      </c>
      <c r="I32" s="152"/>
      <c r="J32" s="320">
        <v>1.08</v>
      </c>
      <c r="K32" s="30" t="str">
        <f>[1]МЕНЮ!A74</f>
        <v>326/М/ССЖ</v>
      </c>
      <c r="L32" s="247" t="str">
        <f>[1]МЕНЮ!B74</f>
        <v>Зразы куриные с омлетом и овощами с соусом томатным, 80/20</v>
      </c>
      <c r="M32" s="210"/>
      <c r="N32" s="14">
        <f>[1]МЕНЮ!C74</f>
        <v>100</v>
      </c>
      <c r="O32" s="15">
        <f>[1]МЕНЮ!D74</f>
        <v>12.860000000000001</v>
      </c>
      <c r="P32" s="15">
        <f>[1]МЕНЮ!E74</f>
        <v>14.379999999999999</v>
      </c>
      <c r="Q32" s="15">
        <f>[1]МЕНЮ!F74</f>
        <v>8.36</v>
      </c>
      <c r="R32" s="16">
        <f>[1]МЕНЮ!G74</f>
        <v>215.21999999999997</v>
      </c>
      <c r="S32" s="151"/>
      <c r="T32" s="20">
        <f>[1]МЕНЮ!J74</f>
        <v>4.08</v>
      </c>
      <c r="U32" s="324"/>
    </row>
    <row r="33" spans="1:20" ht="15" customHeight="1" x14ac:dyDescent="0.2">
      <c r="A33" s="30" t="str">
        <f>[2]МЕНЮ!A76</f>
        <v>330/М/ССЖ</v>
      </c>
      <c r="B33" s="248" t="str">
        <f>[2]МЕНЮ!B76</f>
        <v>Каша гречневая рассыпчатая</v>
      </c>
      <c r="C33" s="249"/>
      <c r="D33" s="14">
        <f>[2]МЕНЮ!C76</f>
        <v>110</v>
      </c>
      <c r="E33" s="16">
        <f>[2]МЕНЮ!D76</f>
        <v>4.28</v>
      </c>
      <c r="F33" s="16">
        <f>[2]МЕНЮ!E76</f>
        <v>3.95</v>
      </c>
      <c r="G33" s="16">
        <f>[2]МЕНЮ!F76</f>
        <v>18.739999999999998</v>
      </c>
      <c r="H33" s="16">
        <f>[2]МЕНЮ!G76</f>
        <v>126.89</v>
      </c>
      <c r="I33" s="151"/>
      <c r="J33" s="323"/>
      <c r="K33" s="30" t="str">
        <f>[1]МЕНЮ!A75</f>
        <v>330/М/ССЖ</v>
      </c>
      <c r="L33" s="248" t="str">
        <f>[1]МЕНЮ!B75</f>
        <v>Каша гречневая рассыпчатая</v>
      </c>
      <c r="M33" s="249"/>
      <c r="N33" s="14">
        <f>[1]МЕНЮ!C75</f>
        <v>130</v>
      </c>
      <c r="O33" s="16">
        <f>[1]МЕНЮ!D75</f>
        <v>5.23</v>
      </c>
      <c r="P33" s="16">
        <f>[1]МЕНЮ!E75</f>
        <v>4.91</v>
      </c>
      <c r="Q33" s="16">
        <f>[1]МЕНЮ!F75</f>
        <v>22.9</v>
      </c>
      <c r="R33" s="16">
        <f>[1]МЕНЮ!G75</f>
        <v>155.84</v>
      </c>
      <c r="S33" s="151"/>
      <c r="T33" s="20">
        <f>[1]МЕНЮ!J75</f>
        <v>0</v>
      </c>
    </row>
    <row r="34" spans="1:20" ht="15" customHeight="1" x14ac:dyDescent="0.2">
      <c r="A34" s="30" t="str">
        <f>[2]МЕНЮ!A77</f>
        <v>376/И</v>
      </c>
      <c r="B34" s="248" t="str">
        <f>[2]МЕНЮ!B77</f>
        <v>Чай с шиповником, 180/8</v>
      </c>
      <c r="C34" s="249"/>
      <c r="D34" s="14">
        <f>[2]МЕНЮ!C77</f>
        <v>180</v>
      </c>
      <c r="E34" s="16">
        <f>[2]МЕНЮ!D77</f>
        <v>0.2</v>
      </c>
      <c r="F34" s="16">
        <f>[2]МЕНЮ!E77</f>
        <v>0.05</v>
      </c>
      <c r="G34" s="16">
        <f>[2]МЕНЮ!F77</f>
        <v>9.4700000000000006</v>
      </c>
      <c r="H34" s="16">
        <f>[2]МЕНЮ!G77</f>
        <v>41.2</v>
      </c>
      <c r="I34" s="151"/>
      <c r="J34" s="320">
        <v>30.05</v>
      </c>
      <c r="K34" s="30" t="str">
        <f>[1]МЕНЮ!A76</f>
        <v>376/И</v>
      </c>
      <c r="L34" s="248" t="str">
        <f>[1]МЕНЮ!B76</f>
        <v>Чай с шиповником, 180/10</v>
      </c>
      <c r="M34" s="249"/>
      <c r="N34" s="14">
        <f>[1]МЕНЮ!C76</f>
        <v>180</v>
      </c>
      <c r="O34" s="15">
        <f>[1]МЕНЮ!D76</f>
        <v>0.2</v>
      </c>
      <c r="P34" s="16">
        <f>[1]МЕНЮ!E76</f>
        <v>0.05</v>
      </c>
      <c r="Q34" s="15">
        <f>[1]МЕНЮ!F76</f>
        <v>11.46</v>
      </c>
      <c r="R34" s="16">
        <f>[1]МЕНЮ!G76</f>
        <v>49.18</v>
      </c>
      <c r="S34" s="151"/>
      <c r="T34" s="21">
        <f>[1]МЕНЮ!J76</f>
        <v>30.05</v>
      </c>
    </row>
    <row r="35" spans="1:20" ht="15.75" customHeight="1" thickBot="1" x14ac:dyDescent="0.25">
      <c r="A35" s="30"/>
      <c r="B35" s="240" t="str">
        <f>[2]МЕНЮ!B78</f>
        <v>Хлеб пшеничный</v>
      </c>
      <c r="C35" s="241"/>
      <c r="D35" s="14">
        <f>[2]МЕНЮ!C78</f>
        <v>10</v>
      </c>
      <c r="E35" s="16">
        <f>[2]МЕНЮ!D78</f>
        <v>0.76</v>
      </c>
      <c r="F35" s="16">
        <f>[2]МЕНЮ!E78</f>
        <v>0.08</v>
      </c>
      <c r="G35" s="16">
        <f>[2]МЕНЮ!F78</f>
        <v>4.92</v>
      </c>
      <c r="H35" s="16">
        <f>[2]МЕНЮ!G78</f>
        <v>23.5</v>
      </c>
      <c r="I35" s="151"/>
      <c r="J35" s="20"/>
      <c r="K35" s="30">
        <f>[1]МЕНЮ!A77</f>
        <v>0</v>
      </c>
      <c r="L35" s="240" t="str">
        <f>[1]МЕНЮ!B77</f>
        <v>Хлеб пшеничный</v>
      </c>
      <c r="M35" s="241"/>
      <c r="N35" s="33">
        <f>[1]МЕНЮ!C77</f>
        <v>20</v>
      </c>
      <c r="O35" s="16">
        <f>[1]МЕНЮ!D77</f>
        <v>1.52</v>
      </c>
      <c r="P35" s="16">
        <f>[1]МЕНЮ!E77</f>
        <v>0.16</v>
      </c>
      <c r="Q35" s="16">
        <f>[1]МЕНЮ!F77</f>
        <v>9.84</v>
      </c>
      <c r="R35" s="16">
        <f>[1]МЕНЮ!G77</f>
        <v>47</v>
      </c>
      <c r="S35" s="151"/>
      <c r="T35" s="20"/>
    </row>
    <row r="36" spans="1:20" ht="38.25" customHeight="1" x14ac:dyDescent="0.2">
      <c r="A36" s="242" t="s">
        <v>447</v>
      </c>
      <c r="B36" s="238"/>
      <c r="C36" s="238"/>
      <c r="D36" s="238"/>
      <c r="E36" s="214" t="s">
        <v>11</v>
      </c>
      <c r="F36" s="214"/>
      <c r="G36" s="214"/>
      <c r="H36" s="207" t="s">
        <v>12</v>
      </c>
      <c r="I36" s="150" t="s">
        <v>415</v>
      </c>
      <c r="J36" s="71" t="s">
        <v>13</v>
      </c>
      <c r="K36" s="242" t="s">
        <v>448</v>
      </c>
      <c r="L36" s="238"/>
      <c r="M36" s="238"/>
      <c r="N36" s="238"/>
      <c r="O36" s="214" t="s">
        <v>11</v>
      </c>
      <c r="P36" s="214"/>
      <c r="Q36" s="214"/>
      <c r="R36" s="207" t="s">
        <v>12</v>
      </c>
      <c r="S36" s="150" t="s">
        <v>415</v>
      </c>
      <c r="T36" s="71" t="s">
        <v>13</v>
      </c>
    </row>
    <row r="37" spans="1:20" x14ac:dyDescent="0.2">
      <c r="A37" s="243"/>
      <c r="B37" s="244"/>
      <c r="C37" s="244"/>
      <c r="D37" s="244"/>
      <c r="E37" s="174" t="s">
        <v>14</v>
      </c>
      <c r="F37" s="174" t="s">
        <v>15</v>
      </c>
      <c r="G37" s="174" t="s">
        <v>16</v>
      </c>
      <c r="H37" s="208"/>
      <c r="I37" s="150" t="s">
        <v>416</v>
      </c>
      <c r="J37" s="73" t="s">
        <v>17</v>
      </c>
      <c r="K37" s="243"/>
      <c r="L37" s="244"/>
      <c r="M37" s="244"/>
      <c r="N37" s="244"/>
      <c r="O37" s="174" t="s">
        <v>14</v>
      </c>
      <c r="P37" s="174" t="s">
        <v>15</v>
      </c>
      <c r="Q37" s="174" t="s">
        <v>16</v>
      </c>
      <c r="R37" s="208"/>
      <c r="S37" s="150" t="s">
        <v>416</v>
      </c>
      <c r="T37" s="73" t="s">
        <v>17</v>
      </c>
    </row>
    <row r="38" spans="1:20" ht="13.5" thickBot="1" x14ac:dyDescent="0.25">
      <c r="A38" s="245"/>
      <c r="B38" s="246"/>
      <c r="C38" s="246"/>
      <c r="D38" s="246"/>
      <c r="E38" s="204">
        <f>E11+E12+E13+E14+E15+E18+E20+E21+E22+E23+E24+E25+E26+E28+E29+E31+E32+E33+E34+E35</f>
        <v>61.920000000000009</v>
      </c>
      <c r="F38" s="205">
        <f t="shared" ref="F38:J38" si="0">F11+F12+F13+F14+F15+F18+F20+F21+F22+F23+F24+F25+F26+F28+F29+F31+F32+F33+F34+F35</f>
        <v>55.149999999999991</v>
      </c>
      <c r="G38" s="204">
        <f t="shared" si="0"/>
        <v>181.46</v>
      </c>
      <c r="H38" s="204">
        <f t="shared" si="0"/>
        <v>1483.0500000000002</v>
      </c>
      <c r="I38" s="206">
        <f t="shared" si="0"/>
        <v>0</v>
      </c>
      <c r="J38" s="206">
        <f t="shared" si="0"/>
        <v>74.17</v>
      </c>
      <c r="K38" s="245"/>
      <c r="L38" s="246"/>
      <c r="M38" s="246"/>
      <c r="N38" s="246"/>
      <c r="O38" s="204">
        <f>O35+O34+O33+O32+O31+O29+O28+O26+O24+O23+O22+O21+O20+O18+O16+O15+O14+O13+O12+O11+O25</f>
        <v>93.370000000000019</v>
      </c>
      <c r="P38" s="204">
        <f t="shared" ref="P38:T38" si="1">P35+P34+P33+P32+P31+P29+P28+P26+P24+P23+P22+P21+P20+P18+P16+P15+P14+P13+P12+P11+P25</f>
        <v>86.219999999999985</v>
      </c>
      <c r="Q38" s="204">
        <f t="shared" si="1"/>
        <v>292.21000000000004</v>
      </c>
      <c r="R38" s="204">
        <f>R11+R12+R13+R14+R15+R18+R20+R21+R22+R23+R24+R25+R26+R28+R29+R31+R32+R33+R34+R35</f>
        <v>2334.2699999999995</v>
      </c>
      <c r="S38" s="204">
        <f t="shared" si="1"/>
        <v>0</v>
      </c>
      <c r="T38" s="204">
        <f t="shared" si="1"/>
        <v>84.88000000000001</v>
      </c>
    </row>
  </sheetData>
  <mergeCells count="72">
    <mergeCell ref="A1:J1"/>
    <mergeCell ref="K1:T1"/>
    <mergeCell ref="D5:H5"/>
    <mergeCell ref="N5:R5"/>
    <mergeCell ref="A8:A9"/>
    <mergeCell ref="B8:C9"/>
    <mergeCell ref="D8:D9"/>
    <mergeCell ref="E8:G8"/>
    <mergeCell ref="H8:H9"/>
    <mergeCell ref="K8:K9"/>
    <mergeCell ref="L8:M9"/>
    <mergeCell ref="N8:N9"/>
    <mergeCell ref="O8:Q8"/>
    <mergeCell ref="R8:R9"/>
    <mergeCell ref="A10:J10"/>
    <mergeCell ref="K10:T10"/>
    <mergeCell ref="B11:C11"/>
    <mergeCell ref="L11:M11"/>
    <mergeCell ref="B12:C12"/>
    <mergeCell ref="L12:M12"/>
    <mergeCell ref="B13:C13"/>
    <mergeCell ref="L13:M13"/>
    <mergeCell ref="B14:C14"/>
    <mergeCell ref="L14:M14"/>
    <mergeCell ref="B15:C15"/>
    <mergeCell ref="L15:M15"/>
    <mergeCell ref="B16:C16"/>
    <mergeCell ref="L16:M16"/>
    <mergeCell ref="A17:J17"/>
    <mergeCell ref="K17:T17"/>
    <mergeCell ref="B18:C18"/>
    <mergeCell ref="L18:M18"/>
    <mergeCell ref="A19:J19"/>
    <mergeCell ref="K19:T19"/>
    <mergeCell ref="B20:C20"/>
    <mergeCell ref="L20:M20"/>
    <mergeCell ref="B21:C21"/>
    <mergeCell ref="L21:M21"/>
    <mergeCell ref="B22:C22"/>
    <mergeCell ref="L22:M22"/>
    <mergeCell ref="B23:C23"/>
    <mergeCell ref="L23:M23"/>
    <mergeCell ref="B24:C24"/>
    <mergeCell ref="L24:M24"/>
    <mergeCell ref="B25:C25"/>
    <mergeCell ref="L25:M25"/>
    <mergeCell ref="B26:C26"/>
    <mergeCell ref="L26:M26"/>
    <mergeCell ref="A27:J27"/>
    <mergeCell ref="K27:T27"/>
    <mergeCell ref="B28:C28"/>
    <mergeCell ref="L28:M28"/>
    <mergeCell ref="B29:C29"/>
    <mergeCell ref="L29:M29"/>
    <mergeCell ref="A30:J30"/>
    <mergeCell ref="K30:T30"/>
    <mergeCell ref="B31:C31"/>
    <mergeCell ref="L31:M31"/>
    <mergeCell ref="B32:C32"/>
    <mergeCell ref="L32:M32"/>
    <mergeCell ref="B33:C33"/>
    <mergeCell ref="L33:M33"/>
    <mergeCell ref="B34:C34"/>
    <mergeCell ref="L34:M34"/>
    <mergeCell ref="O36:Q36"/>
    <mergeCell ref="R36:R37"/>
    <mergeCell ref="B35:C35"/>
    <mergeCell ref="L35:M35"/>
    <mergeCell ref="A36:D38"/>
    <mergeCell ref="E36:G36"/>
    <mergeCell ref="H36:H37"/>
    <mergeCell ref="K36:N3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2FDD6-A40E-4138-99E9-E6B6FFAF45F4}">
  <dimension ref="A1:Y38"/>
  <sheetViews>
    <sheetView topLeftCell="A3" workbookViewId="0">
      <selection activeCell="M7" sqref="M7"/>
    </sheetView>
  </sheetViews>
  <sheetFormatPr defaultRowHeight="12.75" x14ac:dyDescent="0.2"/>
  <cols>
    <col min="1" max="1" width="10.140625" style="318" customWidth="1"/>
    <col min="2" max="2" width="10.42578125" style="318" customWidth="1"/>
    <col min="3" max="3" width="23.28515625" style="318" customWidth="1"/>
    <col min="4" max="4" width="9.85546875" style="318" bestFit="1" customWidth="1"/>
    <col min="5" max="5" width="9.42578125" style="318" customWidth="1"/>
    <col min="6" max="6" width="7" style="318" customWidth="1"/>
    <col min="7" max="7" width="7.7109375" style="318" customWidth="1"/>
    <col min="8" max="8" width="9.140625" style="318"/>
    <col min="9" max="9" width="0" style="318" hidden="1" customWidth="1"/>
    <col min="10" max="10" width="9.140625" style="318"/>
    <col min="11" max="11" width="10.7109375" style="318" customWidth="1"/>
    <col min="12" max="12" width="9.140625" style="318"/>
    <col min="13" max="13" width="24.42578125" style="318" customWidth="1"/>
    <col min="14" max="14" width="9.85546875" style="318" bestFit="1" customWidth="1"/>
    <col min="15" max="18" width="9.140625" style="318"/>
    <col min="19" max="19" width="0" style="318" hidden="1" customWidth="1"/>
    <col min="20" max="24" width="9.140625" style="318"/>
    <col min="25" max="25" width="11.140625" style="318" customWidth="1"/>
    <col min="26" max="16384" width="9.140625" style="318"/>
  </cols>
  <sheetData>
    <row r="1" spans="1:25" ht="13.5" hidden="1" thickBot="1" x14ac:dyDescent="0.25">
      <c r="A1" s="230"/>
      <c r="B1" s="219"/>
      <c r="C1" s="219"/>
      <c r="D1" s="219"/>
      <c r="E1" s="219"/>
      <c r="F1" s="219"/>
      <c r="G1" s="219"/>
      <c r="H1" s="219"/>
      <c r="I1" s="219"/>
      <c r="J1" s="231"/>
      <c r="K1" s="230"/>
      <c r="L1" s="219"/>
      <c r="M1" s="219"/>
      <c r="N1" s="219"/>
      <c r="O1" s="219"/>
      <c r="P1" s="219"/>
      <c r="Q1" s="219"/>
      <c r="R1" s="219"/>
      <c r="S1" s="219"/>
      <c r="T1" s="231"/>
    </row>
    <row r="2" spans="1:25" ht="13.5" hidden="1" thickBot="1" x14ac:dyDescent="0.25">
      <c r="A2" s="1"/>
      <c r="B2" s="2"/>
      <c r="C2" s="2"/>
      <c r="D2" s="2"/>
      <c r="E2" s="2"/>
      <c r="F2" s="2"/>
      <c r="G2" s="2"/>
      <c r="H2" s="3"/>
      <c r="I2" s="3"/>
      <c r="J2" s="4"/>
      <c r="K2" s="1"/>
      <c r="L2" s="2"/>
      <c r="M2" s="2"/>
      <c r="N2" s="2"/>
      <c r="O2" s="2"/>
      <c r="P2" s="2"/>
      <c r="Q2" s="2"/>
      <c r="R2" s="3"/>
      <c r="S2" s="3"/>
      <c r="T2" s="4"/>
    </row>
    <row r="3" spans="1:25" ht="13.9" customHeight="1" x14ac:dyDescent="0.2">
      <c r="A3" s="77">
        <v>1</v>
      </c>
      <c r="B3" s="78" t="s">
        <v>1</v>
      </c>
      <c r="C3" s="79">
        <v>1</v>
      </c>
      <c r="D3" s="80"/>
      <c r="E3" s="80"/>
      <c r="F3" s="80"/>
      <c r="G3" s="80"/>
      <c r="H3" s="81"/>
      <c r="I3" s="81"/>
      <c r="J3" s="82"/>
      <c r="K3" s="2"/>
      <c r="L3" s="5" t="s">
        <v>1</v>
      </c>
      <c r="M3" s="6">
        <v>1</v>
      </c>
      <c r="N3" s="2"/>
      <c r="O3" s="2"/>
      <c r="P3" s="2"/>
      <c r="Q3" s="2"/>
      <c r="R3" s="3"/>
      <c r="S3" s="3"/>
      <c r="T3" s="4"/>
    </row>
    <row r="4" spans="1:25" hidden="1" x14ac:dyDescent="0.2">
      <c r="A4" s="1"/>
      <c r="B4" s="5" t="s">
        <v>2</v>
      </c>
      <c r="C4" s="6">
        <v>1</v>
      </c>
      <c r="D4" s="2"/>
      <c r="E4" s="2"/>
      <c r="F4" s="2"/>
      <c r="G4" s="2"/>
      <c r="H4" s="3"/>
      <c r="I4" s="3"/>
      <c r="J4" s="4"/>
      <c r="K4" s="2"/>
      <c r="L4" s="5" t="s">
        <v>2</v>
      </c>
      <c r="M4" s="6">
        <v>1</v>
      </c>
      <c r="N4" s="2"/>
      <c r="O4" s="2"/>
      <c r="P4" s="2"/>
      <c r="Q4" s="2"/>
      <c r="R4" s="3"/>
      <c r="S4" s="3"/>
      <c r="T4" s="4"/>
    </row>
    <row r="5" spans="1:25" x14ac:dyDescent="0.2">
      <c r="A5" s="1"/>
      <c r="B5" s="5" t="s">
        <v>3</v>
      </c>
      <c r="C5" s="7" t="s">
        <v>446</v>
      </c>
      <c r="D5" s="262"/>
      <c r="E5" s="262"/>
      <c r="F5" s="262"/>
      <c r="G5" s="262"/>
      <c r="H5" s="262"/>
      <c r="I5" s="171"/>
      <c r="J5" s="4"/>
      <c r="K5" s="2"/>
      <c r="L5" s="5" t="s">
        <v>3</v>
      </c>
      <c r="M5" s="7" t="s">
        <v>446</v>
      </c>
      <c r="N5" s="262"/>
      <c r="O5" s="262"/>
      <c r="P5" s="262"/>
      <c r="Q5" s="262"/>
      <c r="R5" s="262"/>
      <c r="S5" s="171"/>
      <c r="T5" s="4"/>
    </row>
    <row r="6" spans="1:25" x14ac:dyDescent="0.2">
      <c r="A6" s="1"/>
      <c r="B6" s="8" t="s">
        <v>6</v>
      </c>
      <c r="C6" s="186" t="s">
        <v>413</v>
      </c>
      <c r="D6" s="2"/>
      <c r="E6" s="2"/>
      <c r="F6" s="2"/>
      <c r="G6" s="2"/>
      <c r="H6" s="3"/>
      <c r="I6" s="3"/>
      <c r="J6" s="4"/>
      <c r="K6" s="2"/>
      <c r="L6" s="8" t="s">
        <v>6</v>
      </c>
      <c r="M6" s="186" t="s">
        <v>276</v>
      </c>
      <c r="N6" s="2"/>
      <c r="O6" s="2"/>
      <c r="P6" s="2"/>
      <c r="Q6" s="2"/>
      <c r="R6" s="3"/>
      <c r="S6" s="3"/>
      <c r="T6" s="4"/>
    </row>
    <row r="7" spans="1:25" x14ac:dyDescent="0.2">
      <c r="A7" s="1"/>
      <c r="B7" s="2"/>
      <c r="C7" s="99"/>
      <c r="D7" s="99"/>
      <c r="E7" s="2"/>
      <c r="F7" s="2"/>
      <c r="G7" s="2"/>
      <c r="H7" s="3"/>
      <c r="I7" s="3"/>
      <c r="J7" s="4"/>
      <c r="K7" s="2"/>
      <c r="L7" s="2"/>
      <c r="M7" s="99"/>
      <c r="N7" s="99"/>
      <c r="O7" s="2"/>
      <c r="P7" s="2"/>
      <c r="Q7" s="2"/>
      <c r="R7" s="3"/>
      <c r="S7" s="3"/>
      <c r="T7" s="4"/>
    </row>
    <row r="8" spans="1:25" ht="38.25" x14ac:dyDescent="0.2">
      <c r="A8" s="233" t="s">
        <v>8</v>
      </c>
      <c r="B8" s="234" t="s">
        <v>9</v>
      </c>
      <c r="C8" s="234"/>
      <c r="D8" s="234" t="s">
        <v>375</v>
      </c>
      <c r="E8" s="234" t="s">
        <v>11</v>
      </c>
      <c r="F8" s="234"/>
      <c r="G8" s="234"/>
      <c r="H8" s="235" t="s">
        <v>12</v>
      </c>
      <c r="I8" s="150" t="s">
        <v>415</v>
      </c>
      <c r="J8" s="10" t="s">
        <v>13</v>
      </c>
      <c r="K8" s="236" t="s">
        <v>8</v>
      </c>
      <c r="L8" s="234" t="s">
        <v>9</v>
      </c>
      <c r="M8" s="234"/>
      <c r="N8" s="234" t="s">
        <v>372</v>
      </c>
      <c r="O8" s="234" t="s">
        <v>11</v>
      </c>
      <c r="P8" s="234"/>
      <c r="Q8" s="234"/>
      <c r="R8" s="235" t="s">
        <v>12</v>
      </c>
      <c r="S8" s="150" t="s">
        <v>415</v>
      </c>
      <c r="T8" s="12" t="s">
        <v>13</v>
      </c>
    </row>
    <row r="9" spans="1:25" ht="24" customHeight="1" x14ac:dyDescent="0.2">
      <c r="A9" s="233"/>
      <c r="B9" s="234"/>
      <c r="C9" s="234"/>
      <c r="D9" s="234"/>
      <c r="E9" s="172" t="s">
        <v>14</v>
      </c>
      <c r="F9" s="172" t="s">
        <v>15</v>
      </c>
      <c r="G9" s="172" t="s">
        <v>16</v>
      </c>
      <c r="H9" s="235"/>
      <c r="I9" s="150" t="s">
        <v>416</v>
      </c>
      <c r="J9" s="12" t="s">
        <v>17</v>
      </c>
      <c r="K9" s="236"/>
      <c r="L9" s="234"/>
      <c r="M9" s="234"/>
      <c r="N9" s="234"/>
      <c r="O9" s="172" t="s">
        <v>14</v>
      </c>
      <c r="P9" s="172" t="s">
        <v>15</v>
      </c>
      <c r="Q9" s="172" t="s">
        <v>16</v>
      </c>
      <c r="R9" s="235"/>
      <c r="S9" s="150" t="s">
        <v>416</v>
      </c>
      <c r="T9" s="12" t="s">
        <v>17</v>
      </c>
    </row>
    <row r="10" spans="1:25" x14ac:dyDescent="0.2">
      <c r="A10" s="252" t="s">
        <v>18</v>
      </c>
      <c r="B10" s="253"/>
      <c r="C10" s="253"/>
      <c r="D10" s="253"/>
      <c r="E10" s="253"/>
      <c r="F10" s="253"/>
      <c r="G10" s="253"/>
      <c r="H10" s="253"/>
      <c r="I10" s="254"/>
      <c r="J10" s="255"/>
      <c r="K10" s="258"/>
      <c r="L10" s="253"/>
      <c r="M10" s="253"/>
      <c r="N10" s="253"/>
      <c r="O10" s="253"/>
      <c r="P10" s="253"/>
      <c r="Q10" s="253"/>
      <c r="R10" s="253"/>
      <c r="S10" s="254"/>
      <c r="T10" s="255"/>
    </row>
    <row r="11" spans="1:25" ht="15" customHeight="1" x14ac:dyDescent="0.2">
      <c r="A11" s="319" t="str">
        <f>[2]МЕНЮ!A91</f>
        <v>6/М</v>
      </c>
      <c r="B11" s="316" t="str">
        <f>[2]МЕНЮ!B91</f>
        <v>Масло сливочное</v>
      </c>
      <c r="C11" s="249"/>
      <c r="D11" s="25">
        <f>[2]МЕНЮ!C91</f>
        <v>5</v>
      </c>
      <c r="E11" s="320">
        <f>[2]МЕНЮ!D91</f>
        <v>0.03</v>
      </c>
      <c r="F11" s="321">
        <f>[2]МЕНЮ!E91</f>
        <v>4.13</v>
      </c>
      <c r="G11" s="320">
        <f>[2]МЕНЮ!F91</f>
        <v>0.04</v>
      </c>
      <c r="H11" s="322">
        <f>[2]МЕНЮ!G91</f>
        <v>37.4</v>
      </c>
      <c r="I11" s="152"/>
      <c r="J11" s="323"/>
      <c r="K11" s="156" t="str">
        <f t="shared" ref="K11:M15" si="0">A11</f>
        <v>6/М</v>
      </c>
      <c r="L11" s="248" t="str">
        <f t="shared" si="0"/>
        <v>Масло сливочное</v>
      </c>
      <c r="M11" s="333"/>
      <c r="N11" s="336">
        <v>7</v>
      </c>
      <c r="O11" s="320">
        <v>0.04</v>
      </c>
      <c r="P11" s="320">
        <v>5.78</v>
      </c>
      <c r="Q11" s="320">
        <v>0.06</v>
      </c>
      <c r="R11" s="320">
        <v>52.36</v>
      </c>
      <c r="S11" s="152"/>
      <c r="T11" s="323"/>
      <c r="U11" s="324"/>
      <c r="V11" s="167"/>
      <c r="W11" s="167"/>
      <c r="X11" s="167"/>
      <c r="Y11" s="167"/>
    </row>
    <row r="12" spans="1:25" ht="15" customHeight="1" x14ac:dyDescent="0.2">
      <c r="A12" s="325" t="str">
        <f>[2]МЕНЮ!A92</f>
        <v>7/М</v>
      </c>
      <c r="B12" s="316" t="str">
        <f>[2]МЕНЮ!B92</f>
        <v>Сыр полутвердый</v>
      </c>
      <c r="C12" s="249"/>
      <c r="D12" s="14">
        <f>[2]МЕНЮ!C92</f>
        <v>10</v>
      </c>
      <c r="E12" s="320">
        <f>[2]МЕНЮ!D92</f>
        <v>2.3199999999999998</v>
      </c>
      <c r="F12" s="320">
        <f>[2]МЕНЮ!E92</f>
        <v>2.95</v>
      </c>
      <c r="G12" s="320">
        <f>[2]МЕНЮ!F92</f>
        <v>0</v>
      </c>
      <c r="H12" s="320">
        <f>[2]МЕНЮ!G92</f>
        <v>36.4</v>
      </c>
      <c r="I12" s="151"/>
      <c r="J12" s="320">
        <v>7.0000000000000007E-2</v>
      </c>
      <c r="K12" s="156" t="str">
        <f t="shared" si="0"/>
        <v>7/М</v>
      </c>
      <c r="L12" s="248" t="str">
        <f t="shared" si="0"/>
        <v>Сыр полутвердый</v>
      </c>
      <c r="M12" s="333"/>
      <c r="N12" s="337">
        <v>15</v>
      </c>
      <c r="O12" s="320">
        <v>3.48</v>
      </c>
      <c r="P12" s="320">
        <v>4.43</v>
      </c>
      <c r="Q12" s="323"/>
      <c r="R12" s="321">
        <v>54.6</v>
      </c>
      <c r="S12" s="151"/>
      <c r="T12" s="320">
        <v>0.11</v>
      </c>
      <c r="V12" s="166"/>
      <c r="W12" s="166"/>
      <c r="X12" s="166"/>
      <c r="Y12" s="167"/>
    </row>
    <row r="13" spans="1:25" ht="15" customHeight="1" x14ac:dyDescent="0.2">
      <c r="A13" s="325" t="str">
        <f>[2]МЕНЮ!A93</f>
        <v>172/И</v>
      </c>
      <c r="B13" s="316" t="str">
        <f>[2]МЕНЮ!B93</f>
        <v>Хлопья кукурузные с молоком</v>
      </c>
      <c r="C13" s="249"/>
      <c r="D13" s="14">
        <f>[2]МЕНЮ!C93</f>
        <v>150</v>
      </c>
      <c r="E13" s="320">
        <f>[2]МЕНЮ!D93</f>
        <v>5.1100000000000003</v>
      </c>
      <c r="F13" s="320">
        <f>[2]МЕНЮ!E93</f>
        <v>4.18</v>
      </c>
      <c r="G13" s="321">
        <f>[2]МЕНЮ!F93</f>
        <v>22.55</v>
      </c>
      <c r="H13" s="320">
        <f>[2]МЕНЮ!G93</f>
        <v>150</v>
      </c>
      <c r="I13" s="151"/>
      <c r="J13" s="320">
        <v>1.69</v>
      </c>
      <c r="K13" s="162" t="str">
        <f t="shared" si="0"/>
        <v>172/И</v>
      </c>
      <c r="L13" s="248" t="str">
        <f t="shared" si="0"/>
        <v>Хлопья кукурузные с молоком</v>
      </c>
      <c r="M13" s="333"/>
      <c r="N13" s="337">
        <v>200</v>
      </c>
      <c r="O13" s="320">
        <v>7.32</v>
      </c>
      <c r="P13" s="320">
        <v>5.16</v>
      </c>
      <c r="Q13" s="321">
        <v>40.4</v>
      </c>
      <c r="R13" s="322">
        <v>240</v>
      </c>
      <c r="S13" s="151"/>
      <c r="T13" s="320">
        <v>2.08</v>
      </c>
      <c r="V13" s="166"/>
      <c r="W13" s="166"/>
      <c r="X13" s="166"/>
      <c r="Y13" s="167"/>
    </row>
    <row r="14" spans="1:25" ht="15" customHeight="1" x14ac:dyDescent="0.2">
      <c r="A14" s="13" t="str">
        <f>[2]МЕНЮ!A94</f>
        <v>414/М/ССЖ</v>
      </c>
      <c r="B14" s="316" t="str">
        <f>[2]МЕНЮ!B94</f>
        <v>Напиток кофейный на молоке (3,2%), 180/8</v>
      </c>
      <c r="C14" s="249"/>
      <c r="D14" s="14">
        <f>[2]МЕНЮ!C94</f>
        <v>180</v>
      </c>
      <c r="E14" s="321">
        <f>[2]МЕНЮ!D94</f>
        <v>2.98</v>
      </c>
      <c r="F14" s="321">
        <f>[2]МЕНЮ!E94</f>
        <v>3.2</v>
      </c>
      <c r="G14" s="321">
        <f>[2]МЕНЮ!F94</f>
        <v>13.96</v>
      </c>
      <c r="H14" s="321">
        <f>[2]МЕНЮ!G94</f>
        <v>97.8</v>
      </c>
      <c r="I14" s="151"/>
      <c r="J14" s="321">
        <v>1.4</v>
      </c>
      <c r="K14" s="156" t="str">
        <f t="shared" si="0"/>
        <v>414/М/ССЖ</v>
      </c>
      <c r="L14" s="248" t="str">
        <f t="shared" si="0"/>
        <v>Напиток кофейный на молоке (3,2%), 180/8</v>
      </c>
      <c r="M14" s="333"/>
      <c r="N14" s="337">
        <v>180</v>
      </c>
      <c r="O14" s="320">
        <v>2.98</v>
      </c>
      <c r="P14" s="321">
        <v>3.2</v>
      </c>
      <c r="Q14" s="320">
        <v>15.96</v>
      </c>
      <c r="R14" s="320">
        <v>105.78</v>
      </c>
      <c r="S14" s="151"/>
      <c r="T14" s="321">
        <v>1.4</v>
      </c>
      <c r="V14" s="166"/>
      <c r="W14" s="324"/>
      <c r="Y14" s="199"/>
    </row>
    <row r="15" spans="1:25" ht="14.25" customHeight="1" x14ac:dyDescent="0.2">
      <c r="A15" s="13"/>
      <c r="B15" s="316" t="str">
        <f>[2]МЕНЮ!B95</f>
        <v>Хлеб пшеничный</v>
      </c>
      <c r="C15" s="249"/>
      <c r="D15" s="14">
        <f>[2]МЕНЮ!C95</f>
        <v>15</v>
      </c>
      <c r="E15" s="15">
        <f>[2]МЕНЮ!D95</f>
        <v>1.1399999999999999</v>
      </c>
      <c r="F15" s="16">
        <f>[2]МЕНЮ!E95</f>
        <v>0.12</v>
      </c>
      <c r="G15" s="16">
        <f>[2]МЕНЮ!F95</f>
        <v>7.38</v>
      </c>
      <c r="H15" s="16">
        <f>[2]МЕНЮ!G95</f>
        <v>35.25</v>
      </c>
      <c r="I15" s="151"/>
      <c r="J15" s="323"/>
      <c r="K15" s="156"/>
      <c r="L15" s="248" t="str">
        <f t="shared" si="0"/>
        <v>Хлеб пшеничный</v>
      </c>
      <c r="M15" s="249"/>
      <c r="N15" s="337">
        <v>20</v>
      </c>
      <c r="O15" s="320">
        <v>1.52</v>
      </c>
      <c r="P15" s="320">
        <v>0.16</v>
      </c>
      <c r="Q15" s="320">
        <v>9.84</v>
      </c>
      <c r="R15" s="322">
        <v>47</v>
      </c>
      <c r="S15" s="151"/>
      <c r="T15" s="323"/>
      <c r="U15" s="324"/>
      <c r="V15" s="166"/>
      <c r="X15" s="324"/>
      <c r="Y15" s="199"/>
    </row>
    <row r="16" spans="1:25" ht="15" hidden="1" customHeight="1" x14ac:dyDescent="0.2">
      <c r="A16" s="13"/>
      <c r="B16" s="250"/>
      <c r="C16" s="249"/>
      <c r="D16" s="14"/>
      <c r="E16" s="15"/>
      <c r="F16" s="15"/>
      <c r="G16" s="15"/>
      <c r="H16" s="16"/>
      <c r="I16" s="151"/>
      <c r="J16" s="17"/>
      <c r="K16" s="156"/>
      <c r="L16" s="260"/>
      <c r="M16" s="260"/>
      <c r="N16" s="14"/>
      <c r="O16" s="15"/>
      <c r="P16" s="15"/>
      <c r="Q16" s="15"/>
      <c r="R16" s="16"/>
      <c r="S16" s="151"/>
      <c r="T16" s="17"/>
      <c r="V16" s="324"/>
      <c r="Y16" s="324"/>
    </row>
    <row r="17" spans="1:25" x14ac:dyDescent="0.2">
      <c r="A17" s="252" t="s">
        <v>428</v>
      </c>
      <c r="B17" s="253"/>
      <c r="C17" s="253"/>
      <c r="D17" s="253"/>
      <c r="E17" s="253"/>
      <c r="F17" s="253"/>
      <c r="G17" s="253"/>
      <c r="H17" s="253"/>
      <c r="I17" s="254"/>
      <c r="J17" s="255"/>
      <c r="K17" s="258"/>
      <c r="L17" s="253"/>
      <c r="M17" s="253"/>
      <c r="N17" s="253"/>
      <c r="O17" s="253"/>
      <c r="P17" s="253"/>
      <c r="Q17" s="253"/>
      <c r="R17" s="253"/>
      <c r="S17" s="254"/>
      <c r="T17" s="255"/>
      <c r="V17" s="324"/>
      <c r="Y17" s="324"/>
    </row>
    <row r="18" spans="1:25" x14ac:dyDescent="0.2">
      <c r="A18" s="319" t="str">
        <f>[2]МЕНЮ!A98</f>
        <v>386/М</v>
      </c>
      <c r="B18" s="248" t="str">
        <f>[2]МЕНЮ!B98</f>
        <v>Банан</v>
      </c>
      <c r="C18" s="249"/>
      <c r="D18" s="14">
        <f>[2]МЕНЮ!C98</f>
        <v>100</v>
      </c>
      <c r="E18" s="321">
        <f>[2]МЕНЮ!D98</f>
        <v>1.5</v>
      </c>
      <c r="F18" s="321">
        <f>[2]МЕНЮ!E98</f>
        <v>0.5</v>
      </c>
      <c r="G18" s="321">
        <f>[2]МЕНЮ!F98</f>
        <v>21</v>
      </c>
      <c r="H18" s="322">
        <f>[2]МЕНЮ!G98</f>
        <v>96</v>
      </c>
      <c r="I18" s="151"/>
      <c r="J18" s="20">
        <v>10</v>
      </c>
      <c r="K18" s="155" t="str">
        <f t="shared" ref="K18:T18" si="1">A18</f>
        <v>386/М</v>
      </c>
      <c r="L18" s="248" t="str">
        <f t="shared" si="1"/>
        <v>Банан</v>
      </c>
      <c r="M18" s="333"/>
      <c r="N18" s="14">
        <f t="shared" si="1"/>
        <v>100</v>
      </c>
      <c r="O18" s="15">
        <f t="shared" si="1"/>
        <v>1.5</v>
      </c>
      <c r="P18" s="15">
        <f t="shared" si="1"/>
        <v>0.5</v>
      </c>
      <c r="Q18" s="15">
        <f t="shared" si="1"/>
        <v>21</v>
      </c>
      <c r="R18" s="16">
        <f t="shared" si="1"/>
        <v>96</v>
      </c>
      <c r="S18" s="151">
        <f t="shared" si="1"/>
        <v>0</v>
      </c>
      <c r="T18" s="20">
        <f t="shared" si="1"/>
        <v>10</v>
      </c>
      <c r="U18" s="168"/>
    </row>
    <row r="19" spans="1:25" x14ac:dyDescent="0.2">
      <c r="A19" s="261" t="s">
        <v>29</v>
      </c>
      <c r="B19" s="256"/>
      <c r="C19" s="256"/>
      <c r="D19" s="256"/>
      <c r="E19" s="256"/>
      <c r="F19" s="256"/>
      <c r="G19" s="256"/>
      <c r="H19" s="256"/>
      <c r="I19" s="256"/>
      <c r="J19" s="257"/>
      <c r="K19" s="256"/>
      <c r="L19" s="256"/>
      <c r="M19" s="256"/>
      <c r="N19" s="256"/>
      <c r="O19" s="256"/>
      <c r="P19" s="256"/>
      <c r="Q19" s="256"/>
      <c r="R19" s="256"/>
      <c r="S19" s="256"/>
      <c r="T19" s="257"/>
      <c r="V19" s="324"/>
    </row>
    <row r="20" spans="1:25" s="195" customFormat="1" ht="23.25" customHeight="1" x14ac:dyDescent="0.25">
      <c r="A20" s="30" t="str">
        <f>[2]МЕНЮ!A101</f>
        <v>62/М/ССЖ</v>
      </c>
      <c r="B20" s="227" t="str">
        <f>[2]МЕНЮ!B101</f>
        <v>Салат из свеклы отварной с сыром</v>
      </c>
      <c r="C20" s="228"/>
      <c r="D20" s="25">
        <f>[2]МЕНЮ!C101</f>
        <v>30</v>
      </c>
      <c r="E20" s="27">
        <f>[2]МЕНЮ!D101</f>
        <v>1.53</v>
      </c>
      <c r="F20" s="27">
        <f>[2]МЕНЮ!E101</f>
        <v>2.5</v>
      </c>
      <c r="G20" s="27">
        <f>[2]МЕНЮ!F101</f>
        <v>2.08</v>
      </c>
      <c r="H20" s="27">
        <f>[2]МЕНЮ!G101</f>
        <v>37.03</v>
      </c>
      <c r="I20" s="27"/>
      <c r="J20" s="320">
        <v>1.08</v>
      </c>
      <c r="K20" s="30" t="str">
        <f t="shared" ref="K20:M25" si="2">A20</f>
        <v>62/М/ССЖ</v>
      </c>
      <c r="L20" s="227" t="str">
        <f t="shared" si="2"/>
        <v>Салат из свеклы отварной с сыром</v>
      </c>
      <c r="M20" s="228"/>
      <c r="N20" s="338">
        <v>60</v>
      </c>
      <c r="O20" s="320">
        <v>3.05</v>
      </c>
      <c r="P20" s="320">
        <v>4.99</v>
      </c>
      <c r="Q20" s="320">
        <v>4.16</v>
      </c>
      <c r="R20" s="320">
        <v>74.06</v>
      </c>
      <c r="S20" s="27"/>
      <c r="T20" s="320">
        <v>2.15</v>
      </c>
      <c r="U20" s="197"/>
    </row>
    <row r="21" spans="1:25" s="195" customFormat="1" ht="27.75" customHeight="1" x14ac:dyDescent="0.25">
      <c r="A21" s="30" t="str">
        <f>[2]МЕНЮ!A102</f>
        <v>114/М/ССЖ</v>
      </c>
      <c r="B21" s="227" t="str">
        <f>[2]МЕНЮ!B102</f>
        <v>Суп-пюре из разных овощей</v>
      </c>
      <c r="C21" s="228"/>
      <c r="D21" s="25">
        <f>[2]МЕНЮ!C102</f>
        <v>180</v>
      </c>
      <c r="E21" s="27">
        <f>[2]МЕНЮ!D102</f>
        <v>2.58</v>
      </c>
      <c r="F21" s="27">
        <f>[2]МЕНЮ!E102</f>
        <v>4.0599999999999996</v>
      </c>
      <c r="G21" s="27">
        <f>[2]МЕНЮ!F102</f>
        <v>11.39</v>
      </c>
      <c r="H21" s="27">
        <f>[2]МЕНЮ!G102</f>
        <v>93.02</v>
      </c>
      <c r="I21" s="27"/>
      <c r="J21" s="320">
        <v>9.07</v>
      </c>
      <c r="K21" s="30" t="str">
        <f t="shared" si="2"/>
        <v>114/М/ССЖ</v>
      </c>
      <c r="L21" s="227" t="str">
        <f t="shared" si="2"/>
        <v>Суп-пюре из разных овощей</v>
      </c>
      <c r="M21" s="228"/>
      <c r="N21" s="339">
        <v>200</v>
      </c>
      <c r="O21" s="320">
        <v>2.85</v>
      </c>
      <c r="P21" s="320">
        <v>4.17</v>
      </c>
      <c r="Q21" s="320">
        <v>12.62</v>
      </c>
      <c r="R21" s="320">
        <v>100.03</v>
      </c>
      <c r="S21" s="27"/>
      <c r="T21" s="320">
        <v>10.18</v>
      </c>
      <c r="U21" s="197"/>
    </row>
    <row r="22" spans="1:25" s="195" customFormat="1" ht="25.5" customHeight="1" x14ac:dyDescent="0.25">
      <c r="A22" s="30" t="str">
        <f>[2]МЕНЮ!A103</f>
        <v>245/М/ССЖ</v>
      </c>
      <c r="B22" s="227" t="str">
        <f>[2]МЕНЮ!B103</f>
        <v>Плов с отварной говядиной</v>
      </c>
      <c r="C22" s="228"/>
      <c r="D22" s="25">
        <f>[2]МЕНЮ!C103</f>
        <v>170</v>
      </c>
      <c r="E22" s="27">
        <f>[2]МЕНЮ!D103</f>
        <v>13.89</v>
      </c>
      <c r="F22" s="27">
        <f>[2]МЕНЮ!E103</f>
        <v>12.47</v>
      </c>
      <c r="G22" s="27">
        <f>[2]МЕНЮ!F103</f>
        <v>19.41</v>
      </c>
      <c r="H22" s="27">
        <f>[2]МЕНЮ!G103</f>
        <v>245.04</v>
      </c>
      <c r="I22" s="27"/>
      <c r="J22" s="320">
        <v>0.52</v>
      </c>
      <c r="K22" s="30" t="str">
        <f t="shared" si="2"/>
        <v>245/М/ССЖ</v>
      </c>
      <c r="L22" s="227" t="str">
        <f t="shared" si="2"/>
        <v>Плов с отварной говядиной</v>
      </c>
      <c r="M22" s="228"/>
      <c r="N22" s="339">
        <v>200</v>
      </c>
      <c r="O22" s="320">
        <v>17.91</v>
      </c>
      <c r="P22" s="320">
        <v>14.71</v>
      </c>
      <c r="Q22" s="320">
        <v>20.95</v>
      </c>
      <c r="R22" s="320">
        <v>287.16000000000003</v>
      </c>
      <c r="S22" s="27"/>
      <c r="T22" s="321">
        <v>0.6</v>
      </c>
      <c r="U22" s="197"/>
    </row>
    <row r="23" spans="1:25" s="195" customFormat="1" ht="23.25" customHeight="1" x14ac:dyDescent="0.25">
      <c r="A23" s="30"/>
      <c r="B23" s="227" t="str">
        <f>[2]МЕНЮ!B104</f>
        <v>Сок фруктово-овощной</v>
      </c>
      <c r="C23" s="228"/>
      <c r="D23" s="25">
        <f>[2]МЕНЮ!C104</f>
        <v>150</v>
      </c>
      <c r="E23" s="27">
        <f>[2]МЕНЮ!D104</f>
        <v>1.35</v>
      </c>
      <c r="F23" s="27">
        <f>[2]МЕНЮ!E104</f>
        <v>0.15</v>
      </c>
      <c r="G23" s="27">
        <f>[2]МЕНЮ!F104</f>
        <v>17.399999999999999</v>
      </c>
      <c r="H23" s="27">
        <f>[2]МЕНЮ!G104</f>
        <v>78</v>
      </c>
      <c r="I23" s="27"/>
      <c r="J23" s="321">
        <v>3.9</v>
      </c>
      <c r="K23" s="30"/>
      <c r="L23" s="227" t="str">
        <f t="shared" si="2"/>
        <v>Сок фруктово-овощной</v>
      </c>
      <c r="M23" s="228"/>
      <c r="N23" s="339">
        <v>180</v>
      </c>
      <c r="O23" s="320">
        <v>1.62</v>
      </c>
      <c r="P23" s="320">
        <v>0.18</v>
      </c>
      <c r="Q23" s="320">
        <v>20.88</v>
      </c>
      <c r="R23" s="321">
        <v>93.6</v>
      </c>
      <c r="S23" s="27"/>
      <c r="T23" s="320">
        <v>4.68</v>
      </c>
      <c r="U23" s="197"/>
    </row>
    <row r="24" spans="1:25" s="195" customFormat="1" x14ac:dyDescent="0.25">
      <c r="A24" s="30"/>
      <c r="B24" s="227" t="str">
        <f>[2]МЕНЮ!B105</f>
        <v>Хлеб пшеничный</v>
      </c>
      <c r="C24" s="228"/>
      <c r="D24" s="25">
        <f>[2]МЕНЮ!C105</f>
        <v>20</v>
      </c>
      <c r="E24" s="27">
        <f>[2]МЕНЮ!D105</f>
        <v>1.52</v>
      </c>
      <c r="F24" s="27">
        <f>[2]МЕНЮ!E105</f>
        <v>0.16</v>
      </c>
      <c r="G24" s="27">
        <f>[2]МЕНЮ!F105</f>
        <v>9.84</v>
      </c>
      <c r="H24" s="27">
        <f>[2]МЕНЮ!G105</f>
        <v>47</v>
      </c>
      <c r="I24" s="27"/>
      <c r="J24" s="323"/>
      <c r="K24" s="30"/>
      <c r="L24" s="227" t="str">
        <f t="shared" si="2"/>
        <v>Хлеб пшеничный</v>
      </c>
      <c r="M24" s="228"/>
      <c r="N24" s="339">
        <v>20</v>
      </c>
      <c r="O24" s="320">
        <v>1.52</v>
      </c>
      <c r="P24" s="320">
        <v>0.16</v>
      </c>
      <c r="Q24" s="320">
        <v>9.84</v>
      </c>
      <c r="R24" s="322">
        <v>47</v>
      </c>
      <c r="S24" s="27"/>
      <c r="T24" s="323"/>
    </row>
    <row r="25" spans="1:25" s="199" customFormat="1" ht="21.75" customHeight="1" x14ac:dyDescent="0.25">
      <c r="A25" s="30"/>
      <c r="B25" s="227" t="str">
        <f>[2]МЕНЮ!B106</f>
        <v>Хлеб ржано-пшеничный</v>
      </c>
      <c r="C25" s="228"/>
      <c r="D25" s="326">
        <f>[2]МЕНЮ!C106</f>
        <v>10</v>
      </c>
      <c r="E25" s="327">
        <f>[2]МЕНЮ!D106</f>
        <v>0.56000000000000005</v>
      </c>
      <c r="F25" s="327">
        <f>[2]МЕНЮ!E106</f>
        <v>0.11</v>
      </c>
      <c r="G25" s="327">
        <f>[2]МЕНЮ!F106</f>
        <v>4.9400000000000004</v>
      </c>
      <c r="H25" s="327">
        <f>[2]МЕНЮ!G106</f>
        <v>23.2</v>
      </c>
      <c r="I25" s="193"/>
      <c r="J25" s="323"/>
      <c r="K25" s="30"/>
      <c r="L25" s="227" t="str">
        <f t="shared" si="2"/>
        <v>Хлеб ржано-пшеничный</v>
      </c>
      <c r="M25" s="228"/>
      <c r="N25" s="339">
        <v>20</v>
      </c>
      <c r="O25" s="320">
        <v>1.1200000000000001</v>
      </c>
      <c r="P25" s="320">
        <v>0.22</v>
      </c>
      <c r="Q25" s="320">
        <v>9.8800000000000008</v>
      </c>
      <c r="R25" s="321">
        <v>46.4</v>
      </c>
      <c r="S25" s="27"/>
      <c r="T25" s="323"/>
      <c r="U25" s="201"/>
    </row>
    <row r="26" spans="1:25" s="195" customFormat="1" ht="18" customHeight="1" x14ac:dyDescent="0.25">
      <c r="A26" s="30"/>
      <c r="B26" s="228"/>
      <c r="C26" s="228"/>
      <c r="D26" s="25"/>
      <c r="E26" s="27"/>
      <c r="F26" s="27"/>
      <c r="G26" s="27"/>
      <c r="H26" s="27"/>
      <c r="I26" s="27"/>
      <c r="J26" s="152"/>
      <c r="K26" s="30"/>
      <c r="L26" s="228"/>
      <c r="M26" s="228"/>
      <c r="N26" s="25"/>
      <c r="O26" s="27"/>
      <c r="P26" s="27"/>
      <c r="Q26" s="27"/>
      <c r="R26" s="27"/>
      <c r="S26" s="27"/>
      <c r="T26" s="27"/>
      <c r="U26" s="197"/>
    </row>
    <row r="27" spans="1:25" x14ac:dyDescent="0.2">
      <c r="A27" s="252" t="s">
        <v>38</v>
      </c>
      <c r="B27" s="253"/>
      <c r="C27" s="253"/>
      <c r="D27" s="253"/>
      <c r="E27" s="253"/>
      <c r="F27" s="253"/>
      <c r="G27" s="253"/>
      <c r="H27" s="253"/>
      <c r="I27" s="254"/>
      <c r="J27" s="255"/>
      <c r="K27" s="256"/>
      <c r="L27" s="256"/>
      <c r="M27" s="256"/>
      <c r="N27" s="256"/>
      <c r="O27" s="256"/>
      <c r="P27" s="256"/>
      <c r="Q27" s="256"/>
      <c r="R27" s="256"/>
      <c r="S27" s="256"/>
      <c r="T27" s="257"/>
      <c r="U27" s="324"/>
      <c r="V27" s="195"/>
      <c r="Y27" s="195"/>
    </row>
    <row r="28" spans="1:25" ht="15" customHeight="1" x14ac:dyDescent="0.2">
      <c r="A28" s="30"/>
      <c r="B28" s="250" t="str">
        <f>[2]МЕНЮ!B109</f>
        <v>Сочни с творогом</v>
      </c>
      <c r="C28" s="249"/>
      <c r="D28" s="14">
        <f>[2]МЕНЮ!C109</f>
        <v>50</v>
      </c>
      <c r="E28" s="320">
        <f>[2]МЕНЮ!D109</f>
        <v>5.92</v>
      </c>
      <c r="F28" s="320">
        <f>[2]МЕНЮ!E109</f>
        <v>4.54</v>
      </c>
      <c r="G28" s="320">
        <f>[2]МЕНЮ!F109</f>
        <v>20.77</v>
      </c>
      <c r="H28" s="321">
        <f>[2]МЕНЮ!G109</f>
        <v>147.24</v>
      </c>
      <c r="I28" s="151"/>
      <c r="J28" s="20">
        <f>[2]МЕНЮ!J109</f>
        <v>0.04</v>
      </c>
      <c r="K28" s="30"/>
      <c r="L28" s="251" t="str">
        <f>[1]МЕНЮ!B108</f>
        <v>Сочни с творогом</v>
      </c>
      <c r="M28" s="249"/>
      <c r="N28" s="340">
        <v>50</v>
      </c>
      <c r="O28" s="320">
        <v>5.92</v>
      </c>
      <c r="P28" s="320">
        <v>4.54</v>
      </c>
      <c r="Q28" s="320">
        <v>20.77</v>
      </c>
      <c r="R28" s="320">
        <v>147.24</v>
      </c>
      <c r="S28" s="151"/>
      <c r="T28" s="320">
        <v>0.04</v>
      </c>
      <c r="U28" s="328"/>
      <c r="V28" s="329"/>
    </row>
    <row r="29" spans="1:25" ht="15" customHeight="1" x14ac:dyDescent="0.2">
      <c r="A29" s="13"/>
      <c r="B29" s="250" t="str">
        <f>[2]МЕНЮ!B110</f>
        <v>Снежок</v>
      </c>
      <c r="C29" s="249"/>
      <c r="D29" s="14">
        <f>[2]МЕНЮ!C110</f>
        <v>180</v>
      </c>
      <c r="E29" s="320">
        <f>[2]МЕНЮ!D110</f>
        <v>4.8600000000000003</v>
      </c>
      <c r="F29" s="320">
        <f>[2]МЕНЮ!E110</f>
        <v>4.5</v>
      </c>
      <c r="G29" s="320">
        <f>[2]МЕНЮ!F110</f>
        <v>19.440000000000001</v>
      </c>
      <c r="H29" s="322">
        <f>[2]МЕНЮ!G110</f>
        <v>142.19999999999999</v>
      </c>
      <c r="I29" s="151"/>
      <c r="J29" s="20">
        <f>[2]МЕНЮ!J110</f>
        <v>1.62</v>
      </c>
      <c r="K29" s="13"/>
      <c r="L29" s="251" t="str">
        <f>[1]МЕНЮ!B109</f>
        <v>Снежок</v>
      </c>
      <c r="M29" s="249"/>
      <c r="N29" s="341">
        <v>200</v>
      </c>
      <c r="O29" s="321">
        <v>5.4</v>
      </c>
      <c r="P29" s="322">
        <v>5</v>
      </c>
      <c r="Q29" s="321">
        <v>21.6</v>
      </c>
      <c r="R29" s="322">
        <v>158</v>
      </c>
      <c r="S29" s="151"/>
      <c r="T29" s="321">
        <v>1.8</v>
      </c>
    </row>
    <row r="30" spans="1:25" x14ac:dyDescent="0.2">
      <c r="A30" s="252" t="s">
        <v>42</v>
      </c>
      <c r="B30" s="253"/>
      <c r="C30" s="253"/>
      <c r="D30" s="253"/>
      <c r="E30" s="253"/>
      <c r="F30" s="253"/>
      <c r="G30" s="253"/>
      <c r="H30" s="253"/>
      <c r="I30" s="254"/>
      <c r="J30" s="255"/>
      <c r="K30" s="256"/>
      <c r="L30" s="256"/>
      <c r="M30" s="256"/>
      <c r="N30" s="256"/>
      <c r="O30" s="256"/>
      <c r="P30" s="256"/>
      <c r="Q30" s="256"/>
      <c r="R30" s="256"/>
      <c r="S30" s="256"/>
      <c r="T30" s="257"/>
    </row>
    <row r="31" spans="1:25" ht="25.15" customHeight="1" x14ac:dyDescent="0.2">
      <c r="A31" s="30" t="str">
        <f>[2]МЕНЮ!A113</f>
        <v>288/М/ССЖ</v>
      </c>
      <c r="B31" s="247" t="str">
        <f>[2]МЕНЮ!B113</f>
        <v>Биточки из кальмаров и рыбы с маслом сливочным, 70/3</v>
      </c>
      <c r="C31" s="210"/>
      <c r="D31" s="25">
        <v>73</v>
      </c>
      <c r="E31" s="27">
        <v>10.629999999999999</v>
      </c>
      <c r="F31" s="27">
        <v>6.1400000000000006</v>
      </c>
      <c r="G31" s="27">
        <v>6.6099999999999994</v>
      </c>
      <c r="H31" s="27">
        <v>123.11</v>
      </c>
      <c r="I31" s="152"/>
      <c r="J31" s="321">
        <v>0.35</v>
      </c>
      <c r="K31" s="30" t="str">
        <f>[1]МЕНЮ!A112</f>
        <v>288/М/ССЖ</v>
      </c>
      <c r="L31" s="247" t="str">
        <f>[1]МЕНЮ!B112</f>
        <v>Биточки из кальмаров и рыбы с маслом сливочным, 80/5</v>
      </c>
      <c r="M31" s="210"/>
      <c r="N31" s="342">
        <v>85</v>
      </c>
      <c r="O31" s="320">
        <v>11.549999999999999</v>
      </c>
      <c r="P31" s="320">
        <v>10.29</v>
      </c>
      <c r="Q31" s="320">
        <v>7.35</v>
      </c>
      <c r="R31" s="320">
        <v>167.54</v>
      </c>
      <c r="S31" s="152"/>
      <c r="T31" s="320">
        <v>0.38</v>
      </c>
      <c r="U31" s="324"/>
      <c r="V31" s="324"/>
    </row>
    <row r="32" spans="1:25" ht="29.25" customHeight="1" x14ac:dyDescent="0.2">
      <c r="A32" s="30" t="str">
        <f>[2]МЕНЮ!A114</f>
        <v>348/М/ССЖ</v>
      </c>
      <c r="B32" s="247" t="str">
        <f>[2]МЕНЮ!B114</f>
        <v>Пюре из цветной капусты с картофелем</v>
      </c>
      <c r="C32" s="210"/>
      <c r="D32" s="25">
        <v>120</v>
      </c>
      <c r="E32" s="27">
        <v>2.98</v>
      </c>
      <c r="F32" s="27">
        <v>4.32</v>
      </c>
      <c r="G32" s="27">
        <v>9.5399999999999991</v>
      </c>
      <c r="H32" s="27">
        <v>89.58</v>
      </c>
      <c r="I32" s="152"/>
      <c r="J32" s="320">
        <v>25.66</v>
      </c>
      <c r="K32" s="30" t="str">
        <f>[1]МЕНЮ!A113</f>
        <v>348/М/ССЖ</v>
      </c>
      <c r="L32" s="247" t="str">
        <f>[1]МЕНЮ!B113</f>
        <v>Пюре из цветной капусты с картофелем</v>
      </c>
      <c r="M32" s="210"/>
      <c r="N32" s="343">
        <v>150</v>
      </c>
      <c r="O32" s="320">
        <v>3.73</v>
      </c>
      <c r="P32" s="320">
        <v>5.22</v>
      </c>
      <c r="Q32" s="320">
        <v>11.92</v>
      </c>
      <c r="R32" s="320">
        <v>110.29</v>
      </c>
      <c r="S32" s="151"/>
      <c r="T32" s="320">
        <v>32.08</v>
      </c>
      <c r="U32" s="324"/>
    </row>
    <row r="33" spans="1:20" ht="15" customHeight="1" x14ac:dyDescent="0.2">
      <c r="A33" s="30" t="str">
        <f>[2]МЕНЮ!A115</f>
        <v>413/М/ССЖ</v>
      </c>
      <c r="B33" s="248" t="str">
        <f>[2]МЕНЮ!B115</f>
        <v>Чай с молоком (3,2%), 180/8</v>
      </c>
      <c r="C33" s="249"/>
      <c r="D33" s="14">
        <v>180</v>
      </c>
      <c r="E33" s="16">
        <v>1.55</v>
      </c>
      <c r="F33" s="16">
        <v>1.61</v>
      </c>
      <c r="G33" s="16">
        <v>10.37</v>
      </c>
      <c r="H33" s="16">
        <v>62.68</v>
      </c>
      <c r="I33" s="151"/>
      <c r="J33" s="323">
        <v>0.7</v>
      </c>
      <c r="K33" s="30" t="str">
        <f>[1]МЕНЮ!A114</f>
        <v>413/М/ССЖ</v>
      </c>
      <c r="L33" s="248" t="str">
        <f>[1]МЕНЮ!B114</f>
        <v>Чай с молоком (3,2%), 180/10</v>
      </c>
      <c r="M33" s="249"/>
      <c r="N33" s="343">
        <v>180</v>
      </c>
      <c r="O33" s="320">
        <v>1.55</v>
      </c>
      <c r="P33" s="320">
        <v>1.61</v>
      </c>
      <c r="Q33" s="320">
        <v>12.36</v>
      </c>
      <c r="R33" s="320">
        <v>70.66</v>
      </c>
      <c r="S33" s="151"/>
      <c r="T33" s="321">
        <v>0.7</v>
      </c>
    </row>
    <row r="34" spans="1:20" ht="15" customHeight="1" x14ac:dyDescent="0.2">
      <c r="A34" s="30"/>
      <c r="B34" s="248" t="str">
        <f>[2]МЕНЮ!B116</f>
        <v>Хлеб пшеничный</v>
      </c>
      <c r="C34" s="249"/>
      <c r="D34" s="14">
        <v>40</v>
      </c>
      <c r="E34" s="16">
        <v>3.04</v>
      </c>
      <c r="F34" s="16">
        <v>0.32</v>
      </c>
      <c r="G34" s="16">
        <v>19.68</v>
      </c>
      <c r="H34" s="16">
        <v>94</v>
      </c>
      <c r="I34" s="151"/>
      <c r="J34" s="320"/>
      <c r="K34" s="30"/>
      <c r="L34" s="248" t="str">
        <f>[1]МЕНЮ!B115</f>
        <v>Хлеб пшеничный</v>
      </c>
      <c r="M34" s="249"/>
      <c r="N34" s="343">
        <v>40</v>
      </c>
      <c r="O34" s="320">
        <v>3.04</v>
      </c>
      <c r="P34" s="320">
        <v>0.32</v>
      </c>
      <c r="Q34" s="320">
        <v>19.68</v>
      </c>
      <c r="R34" s="322">
        <v>94</v>
      </c>
      <c r="S34" s="151"/>
      <c r="T34" s="323"/>
    </row>
    <row r="35" spans="1:20" ht="15.75" customHeight="1" thickBot="1" x14ac:dyDescent="0.25">
      <c r="A35" s="30"/>
      <c r="B35" s="240"/>
      <c r="C35" s="241"/>
      <c r="D35" s="14"/>
      <c r="E35" s="16"/>
      <c r="F35" s="16"/>
      <c r="G35" s="16"/>
      <c r="H35" s="16"/>
      <c r="I35" s="151"/>
      <c r="J35" s="20"/>
      <c r="K35" s="30"/>
      <c r="L35" s="240"/>
      <c r="M35" s="241"/>
      <c r="N35" s="33"/>
      <c r="O35" s="16"/>
      <c r="P35" s="16"/>
      <c r="Q35" s="16"/>
      <c r="R35" s="16"/>
      <c r="S35" s="151"/>
      <c r="T35" s="20"/>
    </row>
    <row r="36" spans="1:20" ht="38.25" customHeight="1" x14ac:dyDescent="0.2">
      <c r="A36" s="242" t="s">
        <v>447</v>
      </c>
      <c r="B36" s="238"/>
      <c r="C36" s="238"/>
      <c r="D36" s="238"/>
      <c r="E36" s="214" t="s">
        <v>11</v>
      </c>
      <c r="F36" s="214"/>
      <c r="G36" s="214"/>
      <c r="H36" s="207" t="s">
        <v>12</v>
      </c>
      <c r="I36" s="150" t="s">
        <v>415</v>
      </c>
      <c r="J36" s="71" t="s">
        <v>13</v>
      </c>
      <c r="K36" s="242" t="s">
        <v>448</v>
      </c>
      <c r="L36" s="238"/>
      <c r="M36" s="238"/>
      <c r="N36" s="238"/>
      <c r="O36" s="214" t="s">
        <v>11</v>
      </c>
      <c r="P36" s="214"/>
      <c r="Q36" s="214"/>
      <c r="R36" s="207" t="s">
        <v>12</v>
      </c>
      <c r="S36" s="150" t="s">
        <v>415</v>
      </c>
      <c r="T36" s="71" t="s">
        <v>13</v>
      </c>
    </row>
    <row r="37" spans="1:20" x14ac:dyDescent="0.2">
      <c r="A37" s="243"/>
      <c r="B37" s="244"/>
      <c r="C37" s="244"/>
      <c r="D37" s="244"/>
      <c r="E37" s="174" t="s">
        <v>14</v>
      </c>
      <c r="F37" s="174" t="s">
        <v>15</v>
      </c>
      <c r="G37" s="174" t="s">
        <v>16</v>
      </c>
      <c r="H37" s="208"/>
      <c r="I37" s="150" t="s">
        <v>416</v>
      </c>
      <c r="J37" s="73" t="s">
        <v>17</v>
      </c>
      <c r="K37" s="243"/>
      <c r="L37" s="244"/>
      <c r="M37" s="244"/>
      <c r="N37" s="244"/>
      <c r="O37" s="174" t="s">
        <v>14</v>
      </c>
      <c r="P37" s="174" t="s">
        <v>15</v>
      </c>
      <c r="Q37" s="174" t="s">
        <v>16</v>
      </c>
      <c r="R37" s="208"/>
      <c r="S37" s="150" t="s">
        <v>416</v>
      </c>
      <c r="T37" s="73" t="s">
        <v>17</v>
      </c>
    </row>
    <row r="38" spans="1:20" ht="13.5" thickBot="1" x14ac:dyDescent="0.25">
      <c r="A38" s="245"/>
      <c r="B38" s="246"/>
      <c r="C38" s="246"/>
      <c r="D38" s="246"/>
      <c r="E38" s="204">
        <f>E11+E12+E13+E14+E15+E18+E20+E21+E22+E23+E24+E25+E26+E28+E29+E31+E32+E33+E34+E35</f>
        <v>63.489999999999995</v>
      </c>
      <c r="F38" s="205">
        <f t="shared" ref="F38:J38" si="3">F11+F12+F13+F14+F15+F18+F20+F21+F22+F23+F24+F25+F26+F28+F29+F31+F32+F33+F34+F35</f>
        <v>55.959999999999994</v>
      </c>
      <c r="G38" s="204">
        <f t="shared" si="3"/>
        <v>216.4</v>
      </c>
      <c r="H38" s="204">
        <f t="shared" si="3"/>
        <v>1634.95</v>
      </c>
      <c r="I38" s="206">
        <f t="shared" si="3"/>
        <v>0</v>
      </c>
      <c r="J38" s="206">
        <f t="shared" si="3"/>
        <v>56.100000000000009</v>
      </c>
      <c r="K38" s="245"/>
      <c r="L38" s="246"/>
      <c r="M38" s="246"/>
      <c r="N38" s="246"/>
      <c r="O38" s="204">
        <f>O35+O34+O33+O32+O31+O29+O28+O26+O24+O23+O22+O21+O20+O18+O16+O15+O14+O13+O12+O11+O25</f>
        <v>76.100000000000023</v>
      </c>
      <c r="P38" s="204">
        <f t="shared" ref="P38:T38" si="4">P35+P34+P33+P32+P31+P29+P28+P26+P24+P23+P22+P21+P20+P18+P16+P15+P14+P13+P12+P11+P25</f>
        <v>70.640000000000015</v>
      </c>
      <c r="Q38" s="204">
        <f t="shared" si="4"/>
        <v>259.27000000000004</v>
      </c>
      <c r="R38" s="204">
        <f>R11+R12+R13+R14+R15+R18+R20+R21+R22+R23+R24+R25+R26+R28+R29+R31+R32+R33+R34+R35</f>
        <v>1991.72</v>
      </c>
      <c r="S38" s="204">
        <f t="shared" si="4"/>
        <v>0</v>
      </c>
      <c r="T38" s="204">
        <f t="shared" si="4"/>
        <v>66.2</v>
      </c>
    </row>
  </sheetData>
  <mergeCells count="72">
    <mergeCell ref="O36:Q36"/>
    <mergeCell ref="R36:R37"/>
    <mergeCell ref="B35:C35"/>
    <mergeCell ref="L35:M35"/>
    <mergeCell ref="A36:D38"/>
    <mergeCell ref="E36:G36"/>
    <mergeCell ref="H36:H37"/>
    <mergeCell ref="K36:N38"/>
    <mergeCell ref="B32:C32"/>
    <mergeCell ref="L32:M32"/>
    <mergeCell ref="B33:C33"/>
    <mergeCell ref="L33:M33"/>
    <mergeCell ref="B34:C34"/>
    <mergeCell ref="L34:M34"/>
    <mergeCell ref="B29:C29"/>
    <mergeCell ref="L29:M29"/>
    <mergeCell ref="A30:J30"/>
    <mergeCell ref="K30:T30"/>
    <mergeCell ref="B31:C31"/>
    <mergeCell ref="L31:M31"/>
    <mergeCell ref="B26:C26"/>
    <mergeCell ref="L26:M26"/>
    <mergeCell ref="A27:J27"/>
    <mergeCell ref="K27:T27"/>
    <mergeCell ref="B28:C28"/>
    <mergeCell ref="L28:M28"/>
    <mergeCell ref="B23:C23"/>
    <mergeCell ref="L23:M23"/>
    <mergeCell ref="B24:C24"/>
    <mergeCell ref="L24:M24"/>
    <mergeCell ref="B25:C25"/>
    <mergeCell ref="L25:M25"/>
    <mergeCell ref="B20:C20"/>
    <mergeCell ref="L20:M20"/>
    <mergeCell ref="B21:C21"/>
    <mergeCell ref="L21:M21"/>
    <mergeCell ref="B22:C22"/>
    <mergeCell ref="L22:M22"/>
    <mergeCell ref="A17:J17"/>
    <mergeCell ref="K17:T17"/>
    <mergeCell ref="B18:C18"/>
    <mergeCell ref="L18:M18"/>
    <mergeCell ref="A19:J19"/>
    <mergeCell ref="K19:T19"/>
    <mergeCell ref="B14:C14"/>
    <mergeCell ref="L14:M14"/>
    <mergeCell ref="B15:C15"/>
    <mergeCell ref="L15:M15"/>
    <mergeCell ref="B16:C16"/>
    <mergeCell ref="L16:M16"/>
    <mergeCell ref="B11:C11"/>
    <mergeCell ref="L11:M11"/>
    <mergeCell ref="B12:C12"/>
    <mergeCell ref="L12:M12"/>
    <mergeCell ref="B13:C13"/>
    <mergeCell ref="L13:M13"/>
    <mergeCell ref="L8:M9"/>
    <mergeCell ref="N8:N9"/>
    <mergeCell ref="O8:Q8"/>
    <mergeCell ref="R8:R9"/>
    <mergeCell ref="A10:J10"/>
    <mergeCell ref="K10:T10"/>
    <mergeCell ref="A1:J1"/>
    <mergeCell ref="K1:T1"/>
    <mergeCell ref="D5:H5"/>
    <mergeCell ref="N5:R5"/>
    <mergeCell ref="A8:A9"/>
    <mergeCell ref="B8:C9"/>
    <mergeCell ref="D8:D9"/>
    <mergeCell ref="E8:G8"/>
    <mergeCell ref="H8:H9"/>
    <mergeCell ref="K8:K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C710E-F86E-47FE-8D01-39A9E53348FD}">
  <dimension ref="A1:Y38"/>
  <sheetViews>
    <sheetView topLeftCell="A3" workbookViewId="0">
      <selection activeCell="M7" sqref="M7"/>
    </sheetView>
  </sheetViews>
  <sheetFormatPr defaultRowHeight="12.75" x14ac:dyDescent="0.2"/>
  <cols>
    <col min="1" max="1" width="10.140625" style="318" customWidth="1"/>
    <col min="2" max="2" width="10.42578125" style="318" customWidth="1"/>
    <col min="3" max="3" width="23.28515625" style="318" customWidth="1"/>
    <col min="4" max="4" width="9.85546875" style="318" bestFit="1" customWidth="1"/>
    <col min="5" max="5" width="9.42578125" style="318" customWidth="1"/>
    <col min="6" max="6" width="7" style="318" customWidth="1"/>
    <col min="7" max="7" width="7.7109375" style="318" customWidth="1"/>
    <col min="8" max="8" width="9.140625" style="318"/>
    <col min="9" max="9" width="0" style="318" hidden="1" customWidth="1"/>
    <col min="10" max="10" width="9.140625" style="318"/>
    <col min="11" max="11" width="10.7109375" style="318" customWidth="1"/>
    <col min="12" max="12" width="9.140625" style="318"/>
    <col min="13" max="13" width="24.42578125" style="318" customWidth="1"/>
    <col min="14" max="14" width="9.85546875" style="318" bestFit="1" customWidth="1"/>
    <col min="15" max="18" width="9.140625" style="318"/>
    <col min="19" max="19" width="0" style="318" hidden="1" customWidth="1"/>
    <col min="20" max="24" width="9.140625" style="318"/>
    <col min="25" max="25" width="11.140625" style="318" customWidth="1"/>
    <col min="26" max="16384" width="9.140625" style="318"/>
  </cols>
  <sheetData>
    <row r="1" spans="1:25" ht="13.5" hidden="1" thickBot="1" x14ac:dyDescent="0.25">
      <c r="A1" s="230"/>
      <c r="B1" s="219"/>
      <c r="C1" s="219"/>
      <c r="D1" s="219"/>
      <c r="E1" s="219"/>
      <c r="F1" s="219"/>
      <c r="G1" s="219"/>
      <c r="H1" s="219"/>
      <c r="I1" s="219"/>
      <c r="J1" s="231"/>
      <c r="K1" s="230"/>
      <c r="L1" s="219"/>
      <c r="M1" s="219"/>
      <c r="N1" s="219"/>
      <c r="O1" s="219"/>
      <c r="P1" s="219"/>
      <c r="Q1" s="219"/>
      <c r="R1" s="219"/>
      <c r="S1" s="219"/>
      <c r="T1" s="231"/>
    </row>
    <row r="2" spans="1:25" ht="13.5" hidden="1" thickBot="1" x14ac:dyDescent="0.25">
      <c r="A2" s="1"/>
      <c r="B2" s="2"/>
      <c r="C2" s="2"/>
      <c r="D2" s="2"/>
      <c r="E2" s="2"/>
      <c r="F2" s="2"/>
      <c r="G2" s="2"/>
      <c r="H2" s="3"/>
      <c r="I2" s="3"/>
      <c r="J2" s="4"/>
      <c r="K2" s="1"/>
      <c r="L2" s="2"/>
      <c r="M2" s="2"/>
      <c r="N2" s="2"/>
      <c r="O2" s="2"/>
      <c r="P2" s="2"/>
      <c r="Q2" s="2"/>
      <c r="R2" s="3"/>
      <c r="S2" s="3"/>
      <c r="T2" s="4"/>
    </row>
    <row r="3" spans="1:25" ht="13.9" customHeight="1" x14ac:dyDescent="0.2">
      <c r="A3" s="77">
        <v>1</v>
      </c>
      <c r="B3" s="78" t="s">
        <v>1</v>
      </c>
      <c r="C3" s="79">
        <v>1</v>
      </c>
      <c r="D3" s="80"/>
      <c r="E3" s="80"/>
      <c r="F3" s="80"/>
      <c r="G3" s="80"/>
      <c r="H3" s="81"/>
      <c r="I3" s="81"/>
      <c r="J3" s="82"/>
      <c r="K3" s="2"/>
      <c r="L3" s="5" t="s">
        <v>1</v>
      </c>
      <c r="M3" s="6">
        <v>1</v>
      </c>
      <c r="N3" s="2"/>
      <c r="O3" s="2"/>
      <c r="P3" s="2"/>
      <c r="Q3" s="2"/>
      <c r="R3" s="3"/>
      <c r="S3" s="3"/>
      <c r="T3" s="4"/>
    </row>
    <row r="4" spans="1:25" hidden="1" x14ac:dyDescent="0.2">
      <c r="A4" s="1"/>
      <c r="B4" s="5" t="s">
        <v>2</v>
      </c>
      <c r="C4" s="6">
        <v>1</v>
      </c>
      <c r="D4" s="2"/>
      <c r="E4" s="2"/>
      <c r="F4" s="2"/>
      <c r="G4" s="2"/>
      <c r="H4" s="3"/>
      <c r="I4" s="3"/>
      <c r="J4" s="4"/>
      <c r="K4" s="2"/>
      <c r="L4" s="5" t="s">
        <v>2</v>
      </c>
      <c r="M4" s="6">
        <v>1</v>
      </c>
      <c r="N4" s="2"/>
      <c r="O4" s="2"/>
      <c r="P4" s="2"/>
      <c r="Q4" s="2"/>
      <c r="R4" s="3"/>
      <c r="S4" s="3"/>
      <c r="T4" s="4"/>
    </row>
    <row r="5" spans="1:25" x14ac:dyDescent="0.2">
      <c r="A5" s="1"/>
      <c r="B5" s="5" t="s">
        <v>3</v>
      </c>
      <c r="C5" s="7" t="s">
        <v>446</v>
      </c>
      <c r="D5" s="262"/>
      <c r="E5" s="262"/>
      <c r="F5" s="262"/>
      <c r="G5" s="262"/>
      <c r="H5" s="262"/>
      <c r="I5" s="171"/>
      <c r="J5" s="4"/>
      <c r="K5" s="2"/>
      <c r="L5" s="5" t="s">
        <v>3</v>
      </c>
      <c r="M5" s="7" t="s">
        <v>446</v>
      </c>
      <c r="N5" s="262"/>
      <c r="O5" s="262"/>
      <c r="P5" s="262"/>
      <c r="Q5" s="262"/>
      <c r="R5" s="262"/>
      <c r="S5" s="171"/>
      <c r="T5" s="4"/>
    </row>
    <row r="6" spans="1:25" x14ac:dyDescent="0.2">
      <c r="A6" s="1"/>
      <c r="B6" s="8" t="s">
        <v>6</v>
      </c>
      <c r="C6" s="186" t="s">
        <v>413</v>
      </c>
      <c r="D6" s="2"/>
      <c r="E6" s="2"/>
      <c r="F6" s="2"/>
      <c r="G6" s="2"/>
      <c r="H6" s="3"/>
      <c r="I6" s="3"/>
      <c r="J6" s="4"/>
      <c r="K6" s="2"/>
      <c r="L6" s="8" t="s">
        <v>6</v>
      </c>
      <c r="M6" s="186" t="s">
        <v>276</v>
      </c>
      <c r="N6" s="2"/>
      <c r="O6" s="2"/>
      <c r="P6" s="2"/>
      <c r="Q6" s="2"/>
      <c r="R6" s="3"/>
      <c r="S6" s="3"/>
      <c r="T6" s="4"/>
    </row>
    <row r="7" spans="1:25" x14ac:dyDescent="0.2">
      <c r="A7" s="1"/>
      <c r="B7" s="2"/>
      <c r="C7" s="99"/>
      <c r="D7" s="99"/>
      <c r="E7" s="2"/>
      <c r="F7" s="2"/>
      <c r="G7" s="2"/>
      <c r="H7" s="3"/>
      <c r="I7" s="3"/>
      <c r="J7" s="4"/>
      <c r="K7" s="2"/>
      <c r="L7" s="2"/>
      <c r="M7" s="99"/>
      <c r="N7" s="99"/>
      <c r="O7" s="2"/>
      <c r="P7" s="2"/>
      <c r="Q7" s="2"/>
      <c r="R7" s="3"/>
      <c r="S7" s="3"/>
      <c r="T7" s="4"/>
    </row>
    <row r="8" spans="1:25" ht="38.25" x14ac:dyDescent="0.2">
      <c r="A8" s="233" t="s">
        <v>8</v>
      </c>
      <c r="B8" s="234" t="s">
        <v>9</v>
      </c>
      <c r="C8" s="234"/>
      <c r="D8" s="234" t="s">
        <v>375</v>
      </c>
      <c r="E8" s="234" t="s">
        <v>11</v>
      </c>
      <c r="F8" s="234"/>
      <c r="G8" s="234"/>
      <c r="H8" s="235" t="s">
        <v>12</v>
      </c>
      <c r="I8" s="150" t="s">
        <v>415</v>
      </c>
      <c r="J8" s="10" t="s">
        <v>13</v>
      </c>
      <c r="K8" s="236" t="s">
        <v>8</v>
      </c>
      <c r="L8" s="234" t="s">
        <v>9</v>
      </c>
      <c r="M8" s="234"/>
      <c r="N8" s="234" t="s">
        <v>372</v>
      </c>
      <c r="O8" s="234" t="s">
        <v>11</v>
      </c>
      <c r="P8" s="234"/>
      <c r="Q8" s="234"/>
      <c r="R8" s="235" t="s">
        <v>12</v>
      </c>
      <c r="S8" s="150" t="s">
        <v>415</v>
      </c>
      <c r="T8" s="12" t="s">
        <v>13</v>
      </c>
    </row>
    <row r="9" spans="1:25" ht="24" customHeight="1" x14ac:dyDescent="0.2">
      <c r="A9" s="233"/>
      <c r="B9" s="234"/>
      <c r="C9" s="234"/>
      <c r="D9" s="234"/>
      <c r="E9" s="172" t="s">
        <v>14</v>
      </c>
      <c r="F9" s="172" t="s">
        <v>15</v>
      </c>
      <c r="G9" s="172" t="s">
        <v>16</v>
      </c>
      <c r="H9" s="235"/>
      <c r="I9" s="150" t="s">
        <v>416</v>
      </c>
      <c r="J9" s="12" t="s">
        <v>17</v>
      </c>
      <c r="K9" s="236"/>
      <c r="L9" s="234"/>
      <c r="M9" s="234"/>
      <c r="N9" s="234"/>
      <c r="O9" s="172" t="s">
        <v>14</v>
      </c>
      <c r="P9" s="172" t="s">
        <v>15</v>
      </c>
      <c r="Q9" s="172" t="s">
        <v>16</v>
      </c>
      <c r="R9" s="235"/>
      <c r="S9" s="150" t="s">
        <v>416</v>
      </c>
      <c r="T9" s="12" t="s">
        <v>17</v>
      </c>
    </row>
    <row r="10" spans="1:25" x14ac:dyDescent="0.2">
      <c r="A10" s="252" t="s">
        <v>18</v>
      </c>
      <c r="B10" s="253"/>
      <c r="C10" s="253"/>
      <c r="D10" s="253"/>
      <c r="E10" s="253"/>
      <c r="F10" s="253"/>
      <c r="G10" s="253"/>
      <c r="H10" s="253"/>
      <c r="I10" s="254"/>
      <c r="J10" s="255"/>
      <c r="K10" s="258"/>
      <c r="L10" s="253"/>
      <c r="M10" s="253"/>
      <c r="N10" s="253"/>
      <c r="O10" s="253"/>
      <c r="P10" s="253"/>
      <c r="Q10" s="253"/>
      <c r="R10" s="253"/>
      <c r="S10" s="254"/>
      <c r="T10" s="255"/>
    </row>
    <row r="11" spans="1:25" ht="15" customHeight="1" x14ac:dyDescent="0.2">
      <c r="A11" s="319" t="str">
        <f>[2]МЕНЮ!A129</f>
        <v>6/М</v>
      </c>
      <c r="B11" s="316" t="str">
        <f>[2]МЕНЮ!B129</f>
        <v>Масло сливочное</v>
      </c>
      <c r="C11" s="330"/>
      <c r="D11" s="331">
        <v>5</v>
      </c>
      <c r="E11" s="320">
        <v>0.03</v>
      </c>
      <c r="F11" s="320">
        <v>4.13</v>
      </c>
      <c r="G11" s="320">
        <v>0.04</v>
      </c>
      <c r="H11" s="321">
        <v>37.4</v>
      </c>
      <c r="I11" s="152"/>
      <c r="J11" s="180"/>
      <c r="K11" s="156" t="str">
        <f>[1]МЕНЮ!A128</f>
        <v>6/М</v>
      </c>
      <c r="L11" s="248" t="str">
        <f>[1]МЕНЮ!B128</f>
        <v>Масло сливочное</v>
      </c>
      <c r="M11" s="249"/>
      <c r="N11" s="345">
        <v>7</v>
      </c>
      <c r="O11" s="177">
        <v>0.04</v>
      </c>
      <c r="P11" s="177">
        <v>5.78</v>
      </c>
      <c r="Q11" s="177">
        <v>0.06</v>
      </c>
      <c r="R11" s="177">
        <v>52.36</v>
      </c>
      <c r="S11" s="152"/>
      <c r="T11" s="180"/>
      <c r="U11" s="324"/>
      <c r="V11" s="167"/>
      <c r="W11" s="167"/>
      <c r="X11" s="167"/>
      <c r="Y11" s="167"/>
    </row>
    <row r="12" spans="1:25" ht="15" customHeight="1" x14ac:dyDescent="0.2">
      <c r="A12" s="325" t="str">
        <f>[2]МЕНЮ!A130</f>
        <v>245/М/ССЖ</v>
      </c>
      <c r="B12" s="316" t="str">
        <f>[2]МЕНЮ!B130</f>
        <v>Сырники из творога с соусом кисельным из сухофруктов, 110/50</v>
      </c>
      <c r="C12" s="330"/>
      <c r="D12" s="331">
        <v>160</v>
      </c>
      <c r="E12" s="320">
        <v>19.75</v>
      </c>
      <c r="F12" s="320">
        <v>8.59</v>
      </c>
      <c r="G12" s="321">
        <v>22.84</v>
      </c>
      <c r="H12" s="320">
        <v>249.51999999999998</v>
      </c>
      <c r="I12" s="151"/>
      <c r="J12" s="177">
        <v>0.31</v>
      </c>
      <c r="K12" s="156" t="str">
        <f>[1]МЕНЮ!A129</f>
        <v>245/М/ССЖ</v>
      </c>
      <c r="L12" s="248" t="str">
        <f>[1]МЕНЮ!B129</f>
        <v>Сырники из творога с соусом кисельным из сухофруктов, 150/50</v>
      </c>
      <c r="M12" s="249"/>
      <c r="N12" s="346">
        <v>200</v>
      </c>
      <c r="O12" s="177">
        <v>25.24</v>
      </c>
      <c r="P12" s="177">
        <v>10.94</v>
      </c>
      <c r="Q12" s="177">
        <v>27.490000000000002</v>
      </c>
      <c r="R12" s="177">
        <v>311.69</v>
      </c>
      <c r="S12" s="151"/>
      <c r="T12" s="177">
        <v>0.37</v>
      </c>
      <c r="V12" s="166"/>
      <c r="W12" s="166"/>
      <c r="X12" s="166"/>
      <c r="Y12" s="167"/>
    </row>
    <row r="13" spans="1:25" ht="15" customHeight="1" x14ac:dyDescent="0.2">
      <c r="A13" s="325" t="str">
        <f>[2]МЕНЮ!A131</f>
        <v>411/М/ССЖ</v>
      </c>
      <c r="B13" s="316" t="str">
        <f>[2]МЕНЮ!B131</f>
        <v>Чай с сахаром, 180/8</v>
      </c>
      <c r="C13" s="249"/>
      <c r="D13" s="331">
        <v>180</v>
      </c>
      <c r="E13" s="321">
        <v>0.1</v>
      </c>
      <c r="F13" s="320">
        <v>0.01</v>
      </c>
      <c r="G13" s="320">
        <v>8.02</v>
      </c>
      <c r="H13" s="320">
        <v>32.68</v>
      </c>
      <c r="I13" s="151"/>
      <c r="J13" s="177">
        <v>0.05</v>
      </c>
      <c r="K13" s="162" t="str">
        <f>[1]МЕНЮ!A130</f>
        <v>411/М/ССЖ</v>
      </c>
      <c r="L13" s="248" t="str">
        <f>[1]МЕНЮ!B130</f>
        <v>Чай с сахаром, 180/10</v>
      </c>
      <c r="M13" s="249"/>
      <c r="N13" s="346">
        <v>180</v>
      </c>
      <c r="O13" s="178">
        <v>0.1</v>
      </c>
      <c r="P13" s="177">
        <v>0.01</v>
      </c>
      <c r="Q13" s="177">
        <v>10.01</v>
      </c>
      <c r="R13" s="177">
        <v>40.659999999999997</v>
      </c>
      <c r="S13" s="151"/>
      <c r="T13" s="177">
        <v>0.05</v>
      </c>
      <c r="V13" s="166"/>
      <c r="W13" s="166"/>
      <c r="X13" s="166"/>
      <c r="Y13" s="167"/>
    </row>
    <row r="14" spans="1:25" ht="15" customHeight="1" x14ac:dyDescent="0.2">
      <c r="A14" s="13"/>
      <c r="B14" s="316" t="str">
        <f>[2]МЕНЮ!B132</f>
        <v>Хлеб пшеничный</v>
      </c>
      <c r="C14" s="249"/>
      <c r="D14" s="331">
        <v>15</v>
      </c>
      <c r="E14" s="320">
        <v>1.1399999999999999</v>
      </c>
      <c r="F14" s="320">
        <v>0.12</v>
      </c>
      <c r="G14" s="320">
        <v>7.38</v>
      </c>
      <c r="H14" s="320">
        <v>35.25</v>
      </c>
      <c r="I14" s="151"/>
      <c r="J14" s="180"/>
      <c r="K14" s="156"/>
      <c r="L14" s="248" t="str">
        <f>[1]МЕНЮ!B131</f>
        <v>Хлеб пшеничный</v>
      </c>
      <c r="M14" s="249"/>
      <c r="N14" s="346">
        <v>20</v>
      </c>
      <c r="O14" s="177">
        <v>1.52</v>
      </c>
      <c r="P14" s="177">
        <v>0.16</v>
      </c>
      <c r="Q14" s="177">
        <v>9.84</v>
      </c>
      <c r="R14" s="179">
        <v>47</v>
      </c>
      <c r="S14" s="151"/>
      <c r="T14" s="180"/>
      <c r="V14" s="166"/>
      <c r="W14" s="324"/>
      <c r="Y14" s="199"/>
    </row>
    <row r="15" spans="1:25" ht="14.25" customHeight="1" x14ac:dyDescent="0.2">
      <c r="A15" s="13"/>
      <c r="B15" s="250"/>
      <c r="C15" s="249"/>
      <c r="D15" s="14"/>
      <c r="E15" s="15"/>
      <c r="F15" s="16"/>
      <c r="G15" s="16"/>
      <c r="H15" s="16"/>
      <c r="I15" s="151"/>
      <c r="J15" s="20"/>
      <c r="K15" s="156"/>
      <c r="L15" s="250"/>
      <c r="M15" s="249"/>
      <c r="N15" s="14"/>
      <c r="O15" s="16"/>
      <c r="P15" s="16"/>
      <c r="Q15" s="16"/>
      <c r="R15" s="16"/>
      <c r="S15" s="151"/>
      <c r="T15" s="20"/>
      <c r="U15" s="324"/>
      <c r="V15" s="166"/>
      <c r="X15" s="324"/>
      <c r="Y15" s="199"/>
    </row>
    <row r="16" spans="1:25" ht="15" hidden="1" customHeight="1" x14ac:dyDescent="0.2">
      <c r="A16" s="13"/>
      <c r="B16" s="250"/>
      <c r="C16" s="249"/>
      <c r="D16" s="14"/>
      <c r="E16" s="15"/>
      <c r="F16" s="15"/>
      <c r="G16" s="15"/>
      <c r="H16" s="16"/>
      <c r="I16" s="151"/>
      <c r="J16" s="17"/>
      <c r="K16" s="156"/>
      <c r="L16" s="260"/>
      <c r="M16" s="260"/>
      <c r="N16" s="14"/>
      <c r="O16" s="15"/>
      <c r="P16" s="15"/>
      <c r="Q16" s="15"/>
      <c r="R16" s="16"/>
      <c r="S16" s="151"/>
      <c r="T16" s="17"/>
      <c r="V16" s="324"/>
      <c r="Y16" s="324"/>
    </row>
    <row r="17" spans="1:25" x14ac:dyDescent="0.2">
      <c r="A17" s="252" t="s">
        <v>428</v>
      </c>
      <c r="B17" s="253"/>
      <c r="C17" s="253"/>
      <c r="D17" s="253"/>
      <c r="E17" s="253"/>
      <c r="F17" s="253"/>
      <c r="G17" s="253"/>
      <c r="H17" s="253"/>
      <c r="I17" s="254"/>
      <c r="J17" s="255"/>
      <c r="K17" s="258"/>
      <c r="L17" s="253"/>
      <c r="M17" s="253"/>
      <c r="N17" s="253"/>
      <c r="O17" s="253"/>
      <c r="P17" s="253"/>
      <c r="Q17" s="253"/>
      <c r="R17" s="253"/>
      <c r="S17" s="254"/>
      <c r="T17" s="255"/>
      <c r="V17" s="324"/>
      <c r="Y17" s="324"/>
    </row>
    <row r="18" spans="1:25" x14ac:dyDescent="0.2">
      <c r="A18" s="319" t="str">
        <f>[2]МЕНЮ!A135</f>
        <v>386/М</v>
      </c>
      <c r="B18" s="248" t="str">
        <f>[2]МЕНЮ!B135</f>
        <v>Апельсин</v>
      </c>
      <c r="C18" s="249"/>
      <c r="D18" s="325">
        <v>100</v>
      </c>
      <c r="E18" s="321">
        <v>0.9</v>
      </c>
      <c r="F18" s="321">
        <v>0.2</v>
      </c>
      <c r="G18" s="321">
        <v>8.1</v>
      </c>
      <c r="H18" s="322">
        <v>43</v>
      </c>
      <c r="I18" s="151"/>
      <c r="J18" s="20">
        <v>60</v>
      </c>
      <c r="K18" s="155" t="str">
        <f t="shared" ref="K18:T18" si="0">A18</f>
        <v>386/М</v>
      </c>
      <c r="L18" s="259" t="str">
        <f t="shared" si="0"/>
        <v>Апельсин</v>
      </c>
      <c r="M18" s="260"/>
      <c r="N18" s="14">
        <f t="shared" si="0"/>
        <v>100</v>
      </c>
      <c r="O18" s="15">
        <f t="shared" si="0"/>
        <v>0.9</v>
      </c>
      <c r="P18" s="15">
        <f t="shared" si="0"/>
        <v>0.2</v>
      </c>
      <c r="Q18" s="15">
        <f t="shared" si="0"/>
        <v>8.1</v>
      </c>
      <c r="R18" s="16">
        <f t="shared" si="0"/>
        <v>43</v>
      </c>
      <c r="S18" s="151">
        <f t="shared" si="0"/>
        <v>0</v>
      </c>
      <c r="T18" s="20">
        <f t="shared" si="0"/>
        <v>60</v>
      </c>
      <c r="U18" s="168"/>
    </row>
    <row r="19" spans="1:25" x14ac:dyDescent="0.2">
      <c r="A19" s="261" t="s">
        <v>29</v>
      </c>
      <c r="B19" s="256"/>
      <c r="C19" s="256"/>
      <c r="D19" s="256"/>
      <c r="E19" s="256"/>
      <c r="F19" s="256"/>
      <c r="G19" s="256"/>
      <c r="H19" s="256"/>
      <c r="I19" s="256"/>
      <c r="J19" s="257"/>
      <c r="K19" s="256"/>
      <c r="L19" s="256"/>
      <c r="M19" s="256"/>
      <c r="N19" s="256"/>
      <c r="O19" s="256"/>
      <c r="P19" s="256"/>
      <c r="Q19" s="256"/>
      <c r="R19" s="256"/>
      <c r="S19" s="256"/>
      <c r="T19" s="257"/>
      <c r="V19" s="324"/>
    </row>
    <row r="20" spans="1:25" s="195" customFormat="1" ht="23.25" customHeight="1" x14ac:dyDescent="0.25">
      <c r="A20" s="30" t="str">
        <f>[2]МЕНЮ!A138</f>
        <v>32/И</v>
      </c>
      <c r="B20" s="227" t="str">
        <f>[2]МЕНЮ!B138</f>
        <v>Салат из цветной капусты, брокколи, помидоров и зелени</v>
      </c>
      <c r="C20" s="228"/>
      <c r="D20" s="317">
        <v>30</v>
      </c>
      <c r="E20" s="177">
        <v>0.64</v>
      </c>
      <c r="F20" s="177">
        <v>1.08</v>
      </c>
      <c r="G20" s="177">
        <v>1.27</v>
      </c>
      <c r="H20" s="177">
        <v>17.66</v>
      </c>
      <c r="I20" s="27"/>
      <c r="J20" s="177">
        <v>12.22</v>
      </c>
      <c r="K20" s="30" t="str">
        <f>[1]МЕНЮ!A137</f>
        <v>32/И</v>
      </c>
      <c r="L20" s="227" t="str">
        <f>[1]МЕНЮ!B137</f>
        <v>Салат из цветной капусты, брокколи, помидоров и зелени</v>
      </c>
      <c r="M20" s="228"/>
      <c r="N20" s="347">
        <v>60</v>
      </c>
      <c r="O20" s="177">
        <v>1.21</v>
      </c>
      <c r="P20" s="177">
        <v>2.15</v>
      </c>
      <c r="Q20" s="177">
        <v>2.42</v>
      </c>
      <c r="R20" s="177">
        <v>34.42</v>
      </c>
      <c r="S20" s="27"/>
      <c r="T20" s="177">
        <v>23.48</v>
      </c>
      <c r="U20" s="197"/>
    </row>
    <row r="21" spans="1:25" s="195" customFormat="1" ht="27.75" customHeight="1" x14ac:dyDescent="0.25">
      <c r="A21" s="30" t="str">
        <f>[2]МЕНЮ!A139</f>
        <v>91/М/ССЖ</v>
      </c>
      <c r="B21" s="227" t="str">
        <f>[2]МЕНЮ!B139</f>
        <v>Суп картофельный с клецками с курицей, 160/15</v>
      </c>
      <c r="C21" s="228"/>
      <c r="D21" s="317">
        <v>175</v>
      </c>
      <c r="E21" s="177">
        <v>4.75</v>
      </c>
      <c r="F21" s="177">
        <v>4.6399999999999997</v>
      </c>
      <c r="G21" s="177">
        <v>8.83</v>
      </c>
      <c r="H21" s="177">
        <v>96.13</v>
      </c>
      <c r="I21" s="27"/>
      <c r="J21" s="177">
        <v>3.42</v>
      </c>
      <c r="K21" s="30" t="str">
        <f>[1]МЕНЮ!A138</f>
        <v>91/М/ССЖ</v>
      </c>
      <c r="L21" s="227" t="str">
        <f>[1]МЕНЮ!B138</f>
        <v>Суп картофельный с клецками с курицей, 180/15</v>
      </c>
      <c r="M21" s="228"/>
      <c r="N21" s="348">
        <v>195</v>
      </c>
      <c r="O21" s="177">
        <v>5.65</v>
      </c>
      <c r="P21" s="177">
        <v>6.21</v>
      </c>
      <c r="Q21" s="177">
        <v>10.210000000000001</v>
      </c>
      <c r="R21" s="177">
        <v>119.46</v>
      </c>
      <c r="S21" s="27"/>
      <c r="T21" s="177">
        <v>3.89</v>
      </c>
      <c r="U21" s="197"/>
    </row>
    <row r="22" spans="1:25" s="195" customFormat="1" ht="25.5" customHeight="1" x14ac:dyDescent="0.25">
      <c r="A22" s="30" t="str">
        <f>[2]МЕНЮ!A140</f>
        <v>299/М/ССЖ</v>
      </c>
      <c r="B22" s="227" t="str">
        <f>[2]МЕНЮ!B140</f>
        <v>Биточки мясные с соусом томатным, 60/10</v>
      </c>
      <c r="C22" s="228"/>
      <c r="D22" s="317">
        <v>70</v>
      </c>
      <c r="E22" s="177">
        <v>10.6</v>
      </c>
      <c r="F22" s="177">
        <v>8.27</v>
      </c>
      <c r="G22" s="177">
        <v>8</v>
      </c>
      <c r="H22" s="177">
        <v>149.6</v>
      </c>
      <c r="I22" s="27"/>
      <c r="J22" s="177">
        <v>0.87</v>
      </c>
      <c r="K22" s="30" t="str">
        <f>[1]МЕНЮ!A139</f>
        <v>299/М/ССЖ</v>
      </c>
      <c r="L22" s="227" t="str">
        <f>[1]МЕНЮ!B139</f>
        <v>Биточки мясные с соусом томатным, 80/20</v>
      </c>
      <c r="M22" s="228"/>
      <c r="N22" s="348">
        <v>100</v>
      </c>
      <c r="O22" s="177">
        <v>11.56</v>
      </c>
      <c r="P22" s="177">
        <v>10.52</v>
      </c>
      <c r="Q22" s="177">
        <v>11.17</v>
      </c>
      <c r="R22" s="177">
        <v>186.71999999999997</v>
      </c>
      <c r="S22" s="27"/>
      <c r="T22" s="177">
        <v>3.34</v>
      </c>
      <c r="U22" s="197"/>
    </row>
    <row r="23" spans="1:25" s="195" customFormat="1" ht="23.25" customHeight="1" x14ac:dyDescent="0.25">
      <c r="A23" s="30" t="str">
        <f>[2]МЕНЮ!A141</f>
        <v>339/М/ССЖ</v>
      </c>
      <c r="B23" s="227" t="str">
        <f>[2]МЕНЮ!B141</f>
        <v>Картофельное пюре</v>
      </c>
      <c r="C23" s="228"/>
      <c r="D23" s="317">
        <v>120</v>
      </c>
      <c r="E23" s="177">
        <v>2.56</v>
      </c>
      <c r="F23" s="177">
        <v>3.75</v>
      </c>
      <c r="G23" s="177">
        <v>17.329999999999998</v>
      </c>
      <c r="H23" s="177">
        <v>113.33</v>
      </c>
      <c r="I23" s="27"/>
      <c r="J23" s="177">
        <v>9.0399999999999991</v>
      </c>
      <c r="K23" s="30" t="str">
        <f>[1]МЕНЮ!A140</f>
        <v>339/М/ССЖ</v>
      </c>
      <c r="L23" s="227" t="str">
        <f>[1]МЕНЮ!B140</f>
        <v>Картофельное пюре</v>
      </c>
      <c r="M23" s="228"/>
      <c r="N23" s="348">
        <v>150</v>
      </c>
      <c r="O23" s="177">
        <v>3.01</v>
      </c>
      <c r="P23" s="177">
        <v>4.6500000000000004</v>
      </c>
      <c r="Q23" s="177">
        <v>20.170000000000002</v>
      </c>
      <c r="R23" s="177">
        <v>134.72999999999999</v>
      </c>
      <c r="S23" s="27"/>
      <c r="T23" s="178">
        <v>10.5</v>
      </c>
      <c r="U23" s="197"/>
    </row>
    <row r="24" spans="1:25" s="195" customFormat="1" ht="16.5" x14ac:dyDescent="0.25">
      <c r="A24" s="30" t="str">
        <f>[2]МЕНЮ!A142</f>
        <v>355/М/ССЖ</v>
      </c>
      <c r="B24" s="227" t="str">
        <f>[2]МЕНЮ!B142</f>
        <v>Кисель из кураги, 150/7</v>
      </c>
      <c r="C24" s="228"/>
      <c r="D24" s="317">
        <v>150</v>
      </c>
      <c r="E24" s="177">
        <v>0.63</v>
      </c>
      <c r="F24" s="177">
        <v>0.04</v>
      </c>
      <c r="G24" s="178">
        <v>17.8</v>
      </c>
      <c r="H24" s="177">
        <v>74.55</v>
      </c>
      <c r="I24" s="27"/>
      <c r="J24" s="177">
        <v>0.48</v>
      </c>
      <c r="K24" s="30" t="str">
        <f>[1]МЕНЮ!A141</f>
        <v>355/М/ССЖ</v>
      </c>
      <c r="L24" s="227" t="str">
        <f>[1]МЕНЮ!B141</f>
        <v>Кисель из кураги, 180/10</v>
      </c>
      <c r="M24" s="228"/>
      <c r="N24" s="348">
        <v>180</v>
      </c>
      <c r="O24" s="177">
        <v>0.79</v>
      </c>
      <c r="P24" s="177">
        <v>0.05</v>
      </c>
      <c r="Q24" s="178">
        <v>23.1</v>
      </c>
      <c r="R24" s="177">
        <v>96.61</v>
      </c>
      <c r="S24" s="27"/>
      <c r="T24" s="178">
        <v>0.6</v>
      </c>
    </row>
    <row r="25" spans="1:25" s="199" customFormat="1" ht="21.75" customHeight="1" x14ac:dyDescent="0.25">
      <c r="A25" s="30"/>
      <c r="B25" s="227" t="str">
        <f>[2]МЕНЮ!B143</f>
        <v>Хлеб пшеничный</v>
      </c>
      <c r="C25" s="228"/>
      <c r="D25" s="317">
        <v>20</v>
      </c>
      <c r="E25" s="177">
        <v>1.52</v>
      </c>
      <c r="F25" s="177">
        <v>0.16</v>
      </c>
      <c r="G25" s="177">
        <v>9.84</v>
      </c>
      <c r="H25" s="179">
        <v>47</v>
      </c>
      <c r="I25" s="193"/>
      <c r="J25" s="180"/>
      <c r="K25" s="30">
        <f>[1]МЕНЮ!A142</f>
        <v>0</v>
      </c>
      <c r="L25" s="227" t="str">
        <f>[1]МЕНЮ!B142</f>
        <v>Хлеб пшеничный</v>
      </c>
      <c r="M25" s="228"/>
      <c r="N25" s="348">
        <v>20</v>
      </c>
      <c r="O25" s="177">
        <v>1.52</v>
      </c>
      <c r="P25" s="177">
        <v>0.16</v>
      </c>
      <c r="Q25" s="177">
        <v>9.84</v>
      </c>
      <c r="R25" s="179">
        <v>47</v>
      </c>
      <c r="S25" s="27"/>
      <c r="T25" s="180"/>
      <c r="U25" s="201"/>
    </row>
    <row r="26" spans="1:25" s="195" customFormat="1" ht="18" customHeight="1" x14ac:dyDescent="0.25">
      <c r="A26" s="30"/>
      <c r="B26" s="332" t="str">
        <f>[2]МЕНЮ!B144</f>
        <v>Хлеб ржано-пшеничный</v>
      </c>
      <c r="C26" s="228"/>
      <c r="D26" s="317">
        <v>10</v>
      </c>
      <c r="E26" s="177">
        <v>0.56000000000000005</v>
      </c>
      <c r="F26" s="177">
        <v>0.11</v>
      </c>
      <c r="G26" s="177">
        <v>4.9400000000000004</v>
      </c>
      <c r="H26" s="178">
        <v>23.2</v>
      </c>
      <c r="I26" s="27"/>
      <c r="J26" s="180"/>
      <c r="K26" s="30">
        <f>[1]МЕНЮ!A143</f>
        <v>0</v>
      </c>
      <c r="L26" s="344" t="str">
        <f>[1]МЕНЮ!B143</f>
        <v>Хлеб ржано-пшеничный</v>
      </c>
      <c r="M26" s="228"/>
      <c r="N26" s="348">
        <v>20</v>
      </c>
      <c r="O26" s="177">
        <v>1.1200000000000001</v>
      </c>
      <c r="P26" s="177">
        <v>0.22</v>
      </c>
      <c r="Q26" s="177">
        <v>9.8800000000000008</v>
      </c>
      <c r="R26" s="178">
        <v>46.4</v>
      </c>
      <c r="S26" s="27"/>
      <c r="T26" s="180"/>
      <c r="U26" s="197"/>
    </row>
    <row r="27" spans="1:25" x14ac:dyDescent="0.2">
      <c r="A27" s="252" t="s">
        <v>38</v>
      </c>
      <c r="B27" s="253"/>
      <c r="C27" s="253"/>
      <c r="D27" s="253"/>
      <c r="E27" s="253"/>
      <c r="F27" s="253"/>
      <c r="G27" s="253"/>
      <c r="H27" s="253"/>
      <c r="I27" s="254"/>
      <c r="J27" s="255"/>
      <c r="K27" s="256"/>
      <c r="L27" s="256"/>
      <c r="M27" s="256"/>
      <c r="N27" s="256"/>
      <c r="O27" s="256"/>
      <c r="P27" s="256"/>
      <c r="Q27" s="256"/>
      <c r="R27" s="256"/>
      <c r="S27" s="256"/>
      <c r="T27" s="257"/>
      <c r="U27" s="324"/>
      <c r="V27" s="195"/>
      <c r="Y27" s="195"/>
    </row>
    <row r="28" spans="1:25" ht="15" customHeight="1" x14ac:dyDescent="0.2">
      <c r="A28" s="30" t="str">
        <f>[2]МЕНЮ!A147</f>
        <v>492/М/ССЖ</v>
      </c>
      <c r="B28" s="316" t="str">
        <f>[2]МЕНЮ!B147</f>
        <v>Коржик молочный</v>
      </c>
      <c r="C28" s="249"/>
      <c r="D28" s="317">
        <v>50</v>
      </c>
      <c r="E28" s="177">
        <v>4.0599999999999996</v>
      </c>
      <c r="F28" s="177">
        <v>3.02</v>
      </c>
      <c r="G28" s="177">
        <v>25.35</v>
      </c>
      <c r="H28" s="177">
        <v>143.54</v>
      </c>
      <c r="I28" s="151"/>
      <c r="J28" s="177">
        <v>0.03</v>
      </c>
      <c r="K28" s="30" t="str">
        <f t="shared" ref="K28:M29" si="1">A28</f>
        <v>492/М/ССЖ</v>
      </c>
      <c r="L28" s="251" t="str">
        <f t="shared" si="1"/>
        <v>Коржик молочный</v>
      </c>
      <c r="M28" s="249"/>
      <c r="N28" s="349">
        <v>50</v>
      </c>
      <c r="O28" s="177">
        <v>4.0599999999999996</v>
      </c>
      <c r="P28" s="177">
        <v>3.02</v>
      </c>
      <c r="Q28" s="177">
        <v>25.35</v>
      </c>
      <c r="R28" s="177">
        <v>143.54</v>
      </c>
      <c r="S28" s="151"/>
      <c r="T28" s="177">
        <v>0.03</v>
      </c>
      <c r="U28" s="328"/>
      <c r="V28" s="329"/>
    </row>
    <row r="29" spans="1:25" ht="15" customHeight="1" x14ac:dyDescent="0.2">
      <c r="A29" s="13"/>
      <c r="B29" s="316" t="str">
        <f>[2]МЕНЮ!B148</f>
        <v>Ацидофилин</v>
      </c>
      <c r="C29" s="249"/>
      <c r="D29" s="317">
        <v>180</v>
      </c>
      <c r="E29" s="177">
        <v>5.22</v>
      </c>
      <c r="F29" s="178">
        <v>4.5</v>
      </c>
      <c r="G29" s="177">
        <v>7.38</v>
      </c>
      <c r="H29" s="178">
        <v>95.4</v>
      </c>
      <c r="I29" s="151"/>
      <c r="J29" s="177">
        <v>1.44</v>
      </c>
      <c r="K29" s="13"/>
      <c r="L29" s="251" t="str">
        <f t="shared" si="1"/>
        <v>Ацидофилин</v>
      </c>
      <c r="M29" s="249"/>
      <c r="N29" s="350">
        <v>200</v>
      </c>
      <c r="O29" s="178">
        <v>5.8</v>
      </c>
      <c r="P29" s="179">
        <v>5</v>
      </c>
      <c r="Q29" s="178">
        <v>8.1999999999999993</v>
      </c>
      <c r="R29" s="179">
        <v>106</v>
      </c>
      <c r="S29" s="151"/>
      <c r="T29" s="178">
        <v>1.6</v>
      </c>
    </row>
    <row r="30" spans="1:25" x14ac:dyDescent="0.2">
      <c r="A30" s="252" t="s">
        <v>42</v>
      </c>
      <c r="B30" s="253"/>
      <c r="C30" s="253"/>
      <c r="D30" s="253"/>
      <c r="E30" s="253"/>
      <c r="F30" s="253"/>
      <c r="G30" s="253"/>
      <c r="H30" s="253"/>
      <c r="I30" s="254"/>
      <c r="J30" s="255"/>
      <c r="K30" s="256"/>
      <c r="L30" s="256"/>
      <c r="M30" s="256"/>
      <c r="N30" s="256"/>
      <c r="O30" s="256"/>
      <c r="P30" s="256"/>
      <c r="Q30" s="256"/>
      <c r="R30" s="256"/>
      <c r="S30" s="256"/>
      <c r="T30" s="257"/>
    </row>
    <row r="31" spans="1:25" ht="25.15" customHeight="1" x14ac:dyDescent="0.2">
      <c r="A31" s="30" t="str">
        <f>[2]МЕНЮ!A151</f>
        <v>41/И</v>
      </c>
      <c r="B31" s="247" t="str">
        <f>[2]МЕНЮ!B151</f>
        <v>Подгарнировка из свежих помидоров</v>
      </c>
      <c r="C31" s="210"/>
      <c r="D31" s="317">
        <v>20</v>
      </c>
      <c r="E31" s="177">
        <v>0.22</v>
      </c>
      <c r="F31" s="177">
        <v>0.04</v>
      </c>
      <c r="G31" s="177">
        <v>0.76</v>
      </c>
      <c r="H31" s="178">
        <v>4.8</v>
      </c>
      <c r="I31" s="152"/>
      <c r="J31" s="179">
        <v>5</v>
      </c>
      <c r="K31" s="30" t="str">
        <f>[1]МЕНЮ!A150</f>
        <v>41/И</v>
      </c>
      <c r="L31" s="247" t="str">
        <f>[1]МЕНЮ!B150</f>
        <v>Подгарнировка из свежих помидоров</v>
      </c>
      <c r="M31" s="210"/>
      <c r="N31" s="351">
        <v>30</v>
      </c>
      <c r="O31" s="177">
        <v>0.33</v>
      </c>
      <c r="P31" s="177">
        <v>0.06</v>
      </c>
      <c r="Q31" s="177">
        <v>1.1399999999999999</v>
      </c>
      <c r="R31" s="178">
        <v>7.2</v>
      </c>
      <c r="S31" s="152"/>
      <c r="T31" s="178">
        <v>7.5</v>
      </c>
      <c r="U31" s="324"/>
      <c r="V31" s="324"/>
    </row>
    <row r="32" spans="1:25" ht="29.25" customHeight="1" x14ac:dyDescent="0.2">
      <c r="A32" s="30" t="str">
        <f>[2]МЕНЮ!A152</f>
        <v>326/К/ССЖ</v>
      </c>
      <c r="B32" s="247" t="str">
        <f>[2]МЕНЮ!B152</f>
        <v>Наггетсы куриные с соусом сметанно-томатным, 60/10</v>
      </c>
      <c r="C32" s="210"/>
      <c r="D32" s="317">
        <v>70</v>
      </c>
      <c r="E32" s="177">
        <v>14.57</v>
      </c>
      <c r="F32" s="177">
        <v>8.19</v>
      </c>
      <c r="G32" s="177">
        <v>4.1500000000000004</v>
      </c>
      <c r="H32" s="177">
        <v>152.29</v>
      </c>
      <c r="I32" s="152"/>
      <c r="J32" s="180">
        <v>0.46</v>
      </c>
      <c r="K32" s="30" t="str">
        <f>[1]МЕНЮ!A151</f>
        <v>326/К/ССЖ</v>
      </c>
      <c r="L32" s="247" t="str">
        <f>[1]МЕНЮ!B151</f>
        <v>Наггетсы куриные с соусом сметанно-томатным, 80/20</v>
      </c>
      <c r="M32" s="210"/>
      <c r="N32" s="352">
        <v>100</v>
      </c>
      <c r="O32" s="177">
        <v>19.169999999999998</v>
      </c>
      <c r="P32" s="177">
        <v>10.66</v>
      </c>
      <c r="Q32" s="177">
        <v>6.42</v>
      </c>
      <c r="R32" s="177">
        <v>203.27</v>
      </c>
      <c r="S32" s="151"/>
      <c r="T32" s="177">
        <v>0.51</v>
      </c>
      <c r="U32" s="324"/>
    </row>
    <row r="33" spans="1:20" ht="15" customHeight="1" x14ac:dyDescent="0.2">
      <c r="A33" s="30" t="str">
        <f>[2]МЕНЮ!A153</f>
        <v>335/М/ССЖ</v>
      </c>
      <c r="B33" s="248" t="str">
        <f>[2]МЕНЮ!B153</f>
        <v>Макаронные изделия отварные</v>
      </c>
      <c r="C33" s="249"/>
      <c r="D33" s="317">
        <v>110</v>
      </c>
      <c r="E33" s="177">
        <v>3.64</v>
      </c>
      <c r="F33" s="178">
        <v>3.3</v>
      </c>
      <c r="G33" s="177">
        <v>22.48</v>
      </c>
      <c r="H33" s="177">
        <v>133.58000000000001</v>
      </c>
      <c r="I33" s="151"/>
      <c r="J33" s="180"/>
      <c r="K33" s="30" t="str">
        <f>[1]МЕНЮ!A152</f>
        <v>335/М/ССЖ</v>
      </c>
      <c r="L33" s="248" t="str">
        <f>[1]МЕНЮ!B152</f>
        <v>Макаронные изделия отварные</v>
      </c>
      <c r="M33" s="249"/>
      <c r="N33" s="352">
        <v>130</v>
      </c>
      <c r="O33" s="177">
        <v>4.47</v>
      </c>
      <c r="P33" s="177">
        <v>4.12</v>
      </c>
      <c r="Q33" s="177">
        <v>27.62</v>
      </c>
      <c r="R33" s="177">
        <v>164.69</v>
      </c>
      <c r="S33" s="151"/>
      <c r="T33" s="180"/>
    </row>
    <row r="34" spans="1:20" ht="15" customHeight="1" x14ac:dyDescent="0.2">
      <c r="A34" s="30" t="str">
        <f>[2]МЕНЮ!A154</f>
        <v>377/И</v>
      </c>
      <c r="B34" s="248" t="str">
        <f>[2]МЕНЮ!B154</f>
        <v>Чай ягодный, 180/8</v>
      </c>
      <c r="C34" s="249"/>
      <c r="D34" s="317">
        <v>180</v>
      </c>
      <c r="E34" s="177">
        <v>0.15</v>
      </c>
      <c r="F34" s="177">
        <v>0.02</v>
      </c>
      <c r="G34" s="177">
        <v>8.65</v>
      </c>
      <c r="H34" s="178">
        <v>35.799999999999997</v>
      </c>
      <c r="I34" s="151"/>
      <c r="J34" s="177">
        <v>0.95</v>
      </c>
      <c r="K34" s="30" t="str">
        <f>[1]МЕНЮ!A153</f>
        <v>377/И</v>
      </c>
      <c r="L34" s="248" t="str">
        <f>[1]МЕНЮ!B153</f>
        <v>Чай ягодный, 180/10</v>
      </c>
      <c r="M34" s="249"/>
      <c r="N34" s="352">
        <v>180</v>
      </c>
      <c r="O34" s="177">
        <v>0.15</v>
      </c>
      <c r="P34" s="177">
        <v>0.02</v>
      </c>
      <c r="Q34" s="177">
        <v>10.65</v>
      </c>
      <c r="R34" s="177">
        <v>43.78</v>
      </c>
      <c r="S34" s="151"/>
      <c r="T34" s="177">
        <v>0.95</v>
      </c>
    </row>
    <row r="35" spans="1:20" ht="15.75" customHeight="1" thickBot="1" x14ac:dyDescent="0.25">
      <c r="A35" s="30"/>
      <c r="B35" s="240" t="str">
        <f>[2]МЕНЮ!B155</f>
        <v>Хлеб пшеничный</v>
      </c>
      <c r="C35" s="241"/>
      <c r="D35" s="317">
        <v>20</v>
      </c>
      <c r="E35" s="177">
        <v>1.52</v>
      </c>
      <c r="F35" s="177">
        <v>0.16</v>
      </c>
      <c r="G35" s="177">
        <v>9.84</v>
      </c>
      <c r="H35" s="179">
        <v>47</v>
      </c>
      <c r="I35" s="151"/>
      <c r="J35" s="180"/>
      <c r="K35" s="30"/>
      <c r="L35" s="240" t="str">
        <f>[1]МЕНЮ!B154</f>
        <v>Хлеб пшеничный</v>
      </c>
      <c r="M35" s="241"/>
      <c r="N35" s="352">
        <v>20</v>
      </c>
      <c r="O35" s="177">
        <v>1.52</v>
      </c>
      <c r="P35" s="177">
        <v>0.16</v>
      </c>
      <c r="Q35" s="177">
        <v>9.84</v>
      </c>
      <c r="R35" s="179">
        <v>47</v>
      </c>
      <c r="S35" s="151"/>
      <c r="T35" s="180"/>
    </row>
    <row r="36" spans="1:20" ht="38.25" customHeight="1" x14ac:dyDescent="0.2">
      <c r="A36" s="242" t="s">
        <v>447</v>
      </c>
      <c r="B36" s="238"/>
      <c r="C36" s="238"/>
      <c r="D36" s="238"/>
      <c r="E36" s="214" t="s">
        <v>11</v>
      </c>
      <c r="F36" s="214"/>
      <c r="G36" s="214"/>
      <c r="H36" s="207" t="s">
        <v>12</v>
      </c>
      <c r="I36" s="150" t="s">
        <v>415</v>
      </c>
      <c r="J36" s="71" t="s">
        <v>13</v>
      </c>
      <c r="K36" s="242" t="s">
        <v>448</v>
      </c>
      <c r="L36" s="238"/>
      <c r="M36" s="238"/>
      <c r="N36" s="238"/>
      <c r="O36" s="214" t="s">
        <v>11</v>
      </c>
      <c r="P36" s="214"/>
      <c r="Q36" s="214"/>
      <c r="R36" s="207" t="s">
        <v>12</v>
      </c>
      <c r="S36" s="150" t="s">
        <v>415</v>
      </c>
      <c r="T36" s="71" t="s">
        <v>13</v>
      </c>
    </row>
    <row r="37" spans="1:20" x14ac:dyDescent="0.2">
      <c r="A37" s="243"/>
      <c r="B37" s="244"/>
      <c r="C37" s="244"/>
      <c r="D37" s="244"/>
      <c r="E37" s="174" t="s">
        <v>14</v>
      </c>
      <c r="F37" s="174" t="s">
        <v>15</v>
      </c>
      <c r="G37" s="174" t="s">
        <v>16</v>
      </c>
      <c r="H37" s="208"/>
      <c r="I37" s="150" t="s">
        <v>416</v>
      </c>
      <c r="J37" s="73" t="s">
        <v>17</v>
      </c>
      <c r="K37" s="243"/>
      <c r="L37" s="244"/>
      <c r="M37" s="244"/>
      <c r="N37" s="244"/>
      <c r="O37" s="174" t="s">
        <v>14</v>
      </c>
      <c r="P37" s="174" t="s">
        <v>15</v>
      </c>
      <c r="Q37" s="174" t="s">
        <v>16</v>
      </c>
      <c r="R37" s="208"/>
      <c r="S37" s="150" t="s">
        <v>416</v>
      </c>
      <c r="T37" s="73" t="s">
        <v>17</v>
      </c>
    </row>
    <row r="38" spans="1:20" ht="13.5" thickBot="1" x14ac:dyDescent="0.25">
      <c r="A38" s="245"/>
      <c r="B38" s="246"/>
      <c r="C38" s="246"/>
      <c r="D38" s="246"/>
      <c r="E38" s="204">
        <f>E11+E12+E13+E14+E15+E18+E20+E21+E22+E23+E24+E25+E26+E28+E29+E31+E32+E33+E34+E35</f>
        <v>72.560000000000016</v>
      </c>
      <c r="F38" s="205">
        <f t="shared" ref="F38:J38" si="2">F11+F12+F13+F14+F15+F18+F20+F21+F22+F23+F24+F25+F26+F28+F29+F31+F32+F33+F34+F35</f>
        <v>50.329999999999991</v>
      </c>
      <c r="G38" s="204">
        <f t="shared" si="2"/>
        <v>193</v>
      </c>
      <c r="H38" s="204">
        <f t="shared" si="2"/>
        <v>1531.73</v>
      </c>
      <c r="I38" s="204">
        <f t="shared" si="2"/>
        <v>0</v>
      </c>
      <c r="J38" s="204">
        <f>J11+J12+J13+J14+J18+J20+J21+J22+J23+J24+J25+J26+J28+J29+J31+J32+J33+J34+J35</f>
        <v>94.27</v>
      </c>
      <c r="K38" s="245"/>
      <c r="L38" s="246"/>
      <c r="M38" s="246"/>
      <c r="N38" s="246"/>
      <c r="O38" s="204">
        <f>O35+O34+O33+O32+O31+O29+O28+O26+O24+O23+O22+O21+O20+O18+O16+O15+O14+O13+O12+O11+O25</f>
        <v>88.16</v>
      </c>
      <c r="P38" s="204">
        <f t="shared" ref="P38:T38" si="3">P35+P34+P33+P32+P31+P29+P28+P26+P24+P23+P22+P21+P20+P18+P16+P15+P14+P13+P12+P11+P25</f>
        <v>64.09</v>
      </c>
      <c r="Q38" s="204">
        <f t="shared" si="3"/>
        <v>231.51</v>
      </c>
      <c r="R38" s="204">
        <f t="shared" si="3"/>
        <v>1875.5300000000002</v>
      </c>
      <c r="S38" s="204">
        <f t="shared" si="3"/>
        <v>0</v>
      </c>
      <c r="T38" s="204">
        <f t="shared" si="3"/>
        <v>112.82000000000001</v>
      </c>
    </row>
  </sheetData>
  <mergeCells count="72">
    <mergeCell ref="O36:Q36"/>
    <mergeCell ref="R36:R37"/>
    <mergeCell ref="B35:C35"/>
    <mergeCell ref="L35:M35"/>
    <mergeCell ref="A36:D38"/>
    <mergeCell ref="E36:G36"/>
    <mergeCell ref="H36:H37"/>
    <mergeCell ref="K36:N38"/>
    <mergeCell ref="B32:C32"/>
    <mergeCell ref="L32:M32"/>
    <mergeCell ref="B33:C33"/>
    <mergeCell ref="L33:M33"/>
    <mergeCell ref="B34:C34"/>
    <mergeCell ref="L34:M34"/>
    <mergeCell ref="B29:C29"/>
    <mergeCell ref="L29:M29"/>
    <mergeCell ref="A30:J30"/>
    <mergeCell ref="K30:T30"/>
    <mergeCell ref="B31:C31"/>
    <mergeCell ref="L31:M31"/>
    <mergeCell ref="B26:C26"/>
    <mergeCell ref="L26:M26"/>
    <mergeCell ref="A27:J27"/>
    <mergeCell ref="K27:T27"/>
    <mergeCell ref="B28:C28"/>
    <mergeCell ref="L28:M28"/>
    <mergeCell ref="B23:C23"/>
    <mergeCell ref="L23:M23"/>
    <mergeCell ref="B24:C24"/>
    <mergeCell ref="L24:M24"/>
    <mergeCell ref="B25:C25"/>
    <mergeCell ref="L25:M25"/>
    <mergeCell ref="B20:C20"/>
    <mergeCell ref="L20:M20"/>
    <mergeCell ref="B21:C21"/>
    <mergeCell ref="L21:M21"/>
    <mergeCell ref="B22:C22"/>
    <mergeCell ref="L22:M22"/>
    <mergeCell ref="A17:J17"/>
    <mergeCell ref="K17:T17"/>
    <mergeCell ref="B18:C18"/>
    <mergeCell ref="L18:M18"/>
    <mergeCell ref="A19:J19"/>
    <mergeCell ref="K19:T19"/>
    <mergeCell ref="B14:C14"/>
    <mergeCell ref="L14:M14"/>
    <mergeCell ref="B15:C15"/>
    <mergeCell ref="L15:M15"/>
    <mergeCell ref="B16:C16"/>
    <mergeCell ref="L16:M16"/>
    <mergeCell ref="B11:C11"/>
    <mergeCell ref="L11:M11"/>
    <mergeCell ref="B12:C12"/>
    <mergeCell ref="L12:M12"/>
    <mergeCell ref="B13:C13"/>
    <mergeCell ref="L13:M13"/>
    <mergeCell ref="L8:M9"/>
    <mergeCell ref="N8:N9"/>
    <mergeCell ref="O8:Q8"/>
    <mergeCell ref="R8:R9"/>
    <mergeCell ref="A10:J10"/>
    <mergeCell ref="K10:T10"/>
    <mergeCell ref="A1:J1"/>
    <mergeCell ref="K1:T1"/>
    <mergeCell ref="D5:H5"/>
    <mergeCell ref="N5:R5"/>
    <mergeCell ref="A8:A9"/>
    <mergeCell ref="B8:C9"/>
    <mergeCell ref="D8:D9"/>
    <mergeCell ref="E8:G8"/>
    <mergeCell ref="H8:H9"/>
    <mergeCell ref="K8:K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446E6-B35E-40D9-BD3F-EC5CB0A35FD9}">
  <dimension ref="A1:Y38"/>
  <sheetViews>
    <sheetView topLeftCell="A3" workbookViewId="0">
      <selection activeCell="M5" sqref="M5"/>
    </sheetView>
  </sheetViews>
  <sheetFormatPr defaultRowHeight="15" x14ac:dyDescent="0.25"/>
  <cols>
    <col min="1" max="1" width="10.140625" customWidth="1"/>
    <col min="2" max="2" width="10.42578125" customWidth="1"/>
    <col min="3" max="3" width="23.28515625" customWidth="1"/>
    <col min="4" max="4" width="9.85546875" bestFit="1" customWidth="1"/>
    <col min="5" max="5" width="9.42578125" customWidth="1"/>
    <col min="6" max="6" width="7" customWidth="1"/>
    <col min="7" max="7" width="7.7109375" customWidth="1"/>
    <col min="9" max="9" width="0" hidden="1" customWidth="1"/>
    <col min="11" max="11" width="10.7109375" customWidth="1"/>
    <col min="13" max="13" width="24.42578125" customWidth="1"/>
    <col min="14" max="14" width="9.85546875" bestFit="1" customWidth="1"/>
    <col min="19" max="19" width="0" hidden="1" customWidth="1"/>
    <col min="25" max="25" width="11.140625" customWidth="1"/>
  </cols>
  <sheetData>
    <row r="1" spans="1:25" ht="15.75" hidden="1" thickBot="1" x14ac:dyDescent="0.3">
      <c r="A1" s="230"/>
      <c r="B1" s="219"/>
      <c r="C1" s="219"/>
      <c r="D1" s="219"/>
      <c r="E1" s="219"/>
      <c r="F1" s="219"/>
      <c r="G1" s="219"/>
      <c r="H1" s="219"/>
      <c r="I1" s="219"/>
      <c r="J1" s="231"/>
      <c r="K1" s="230"/>
      <c r="L1" s="219"/>
      <c r="M1" s="219"/>
      <c r="N1" s="219"/>
      <c r="O1" s="219"/>
      <c r="P1" s="219"/>
      <c r="Q1" s="219"/>
      <c r="R1" s="219"/>
      <c r="S1" s="219"/>
      <c r="T1" s="231"/>
    </row>
    <row r="2" spans="1:25" ht="15.75" hidden="1" thickBot="1" x14ac:dyDescent="0.3">
      <c r="A2" s="1"/>
      <c r="B2" s="2"/>
      <c r="C2" s="2"/>
      <c r="D2" s="2"/>
      <c r="E2" s="2"/>
      <c r="F2" s="2"/>
      <c r="G2" s="2"/>
      <c r="H2" s="3"/>
      <c r="I2" s="3"/>
      <c r="J2" s="4"/>
      <c r="K2" s="1"/>
      <c r="L2" s="2"/>
      <c r="M2" s="2"/>
      <c r="N2" s="2"/>
      <c r="O2" s="2"/>
      <c r="P2" s="2"/>
      <c r="Q2" s="2"/>
      <c r="R2" s="3"/>
      <c r="S2" s="3"/>
      <c r="T2" s="4"/>
    </row>
    <row r="3" spans="1:25" ht="13.9" customHeight="1" x14ac:dyDescent="0.25">
      <c r="A3" s="77">
        <v>1</v>
      </c>
      <c r="B3" s="78" t="s">
        <v>1</v>
      </c>
      <c r="C3" s="79">
        <v>1</v>
      </c>
      <c r="D3" s="80"/>
      <c r="E3" s="80"/>
      <c r="F3" s="80"/>
      <c r="G3" s="80"/>
      <c r="H3" s="81"/>
      <c r="I3" s="81"/>
      <c r="J3" s="82"/>
      <c r="K3" s="2"/>
      <c r="L3" s="5" t="s">
        <v>1</v>
      </c>
      <c r="M3" s="6">
        <v>1</v>
      </c>
      <c r="N3" s="2"/>
      <c r="O3" s="2"/>
      <c r="P3" s="2"/>
      <c r="Q3" s="2"/>
      <c r="R3" s="3"/>
      <c r="S3" s="3"/>
      <c r="T3" s="4"/>
    </row>
    <row r="4" spans="1:25" hidden="1" x14ac:dyDescent="0.25">
      <c r="A4" s="1"/>
      <c r="B4" s="5" t="s">
        <v>2</v>
      </c>
      <c r="C4" s="6">
        <v>1</v>
      </c>
      <c r="D4" s="2"/>
      <c r="E4" s="2"/>
      <c r="F4" s="2"/>
      <c r="G4" s="2"/>
      <c r="H4" s="3"/>
      <c r="I4" s="3"/>
      <c r="J4" s="4"/>
      <c r="K4" s="2"/>
      <c r="L4" s="5" t="s">
        <v>2</v>
      </c>
      <c r="M4" s="6">
        <v>1</v>
      </c>
      <c r="N4" s="2"/>
      <c r="O4" s="2"/>
      <c r="P4" s="2"/>
      <c r="Q4" s="2"/>
      <c r="R4" s="3"/>
      <c r="S4" s="3"/>
      <c r="T4" s="4"/>
    </row>
    <row r="5" spans="1:25" x14ac:dyDescent="0.25">
      <c r="A5" s="1"/>
      <c r="B5" s="5" t="s">
        <v>3</v>
      </c>
      <c r="C5" s="7" t="s">
        <v>446</v>
      </c>
      <c r="D5" s="262"/>
      <c r="E5" s="262"/>
      <c r="F5" s="262"/>
      <c r="G5" s="262"/>
      <c r="H5" s="262"/>
      <c r="I5" s="171"/>
      <c r="J5" s="4"/>
      <c r="K5" s="2"/>
      <c r="L5" s="5" t="s">
        <v>3</v>
      </c>
      <c r="M5" s="7" t="s">
        <v>446</v>
      </c>
      <c r="N5" s="262"/>
      <c r="O5" s="262"/>
      <c r="P5" s="262"/>
      <c r="Q5" s="262"/>
      <c r="R5" s="262"/>
      <c r="S5" s="171"/>
      <c r="T5" s="4"/>
    </row>
    <row r="6" spans="1:25" x14ac:dyDescent="0.25">
      <c r="A6" s="1"/>
      <c r="B6" s="8" t="s">
        <v>6</v>
      </c>
      <c r="C6" s="186" t="s">
        <v>413</v>
      </c>
      <c r="D6" s="2"/>
      <c r="E6" s="2"/>
      <c r="F6" s="2"/>
      <c r="G6" s="2"/>
      <c r="H6" s="3"/>
      <c r="I6" s="3"/>
      <c r="J6" s="4"/>
      <c r="K6" s="2"/>
      <c r="L6" s="8" t="s">
        <v>6</v>
      </c>
      <c r="M6" s="186" t="s">
        <v>276</v>
      </c>
      <c r="N6" s="2"/>
      <c r="O6" s="2"/>
      <c r="P6" s="2"/>
      <c r="Q6" s="2"/>
      <c r="R6" s="3"/>
      <c r="S6" s="3"/>
      <c r="T6" s="4"/>
    </row>
    <row r="7" spans="1:25" x14ac:dyDescent="0.25">
      <c r="A7" s="1"/>
      <c r="B7" s="2"/>
      <c r="C7" s="99"/>
      <c r="D7" s="99"/>
      <c r="E7" s="2"/>
      <c r="F7" s="2"/>
      <c r="G7" s="2"/>
      <c r="H7" s="3"/>
      <c r="I7" s="3"/>
      <c r="J7" s="4"/>
      <c r="K7" s="2"/>
      <c r="L7" s="2"/>
      <c r="M7" s="99"/>
      <c r="N7" s="99"/>
      <c r="O7" s="2"/>
      <c r="P7" s="2"/>
      <c r="Q7" s="2"/>
      <c r="R7" s="3"/>
      <c r="S7" s="3"/>
      <c r="T7" s="4"/>
    </row>
    <row r="8" spans="1:25" ht="38.25" x14ac:dyDescent="0.25">
      <c r="A8" s="233" t="s">
        <v>8</v>
      </c>
      <c r="B8" s="234" t="s">
        <v>9</v>
      </c>
      <c r="C8" s="234"/>
      <c r="D8" s="234" t="s">
        <v>375</v>
      </c>
      <c r="E8" s="234" t="s">
        <v>11</v>
      </c>
      <c r="F8" s="234"/>
      <c r="G8" s="234"/>
      <c r="H8" s="235" t="s">
        <v>12</v>
      </c>
      <c r="I8" s="150" t="s">
        <v>415</v>
      </c>
      <c r="J8" s="10" t="s">
        <v>13</v>
      </c>
      <c r="K8" s="236" t="s">
        <v>8</v>
      </c>
      <c r="L8" s="234" t="s">
        <v>9</v>
      </c>
      <c r="M8" s="234"/>
      <c r="N8" s="234" t="s">
        <v>372</v>
      </c>
      <c r="O8" s="234" t="s">
        <v>11</v>
      </c>
      <c r="P8" s="234"/>
      <c r="Q8" s="234"/>
      <c r="R8" s="235" t="s">
        <v>12</v>
      </c>
      <c r="S8" s="150" t="s">
        <v>415</v>
      </c>
      <c r="T8" s="12" t="s">
        <v>13</v>
      </c>
    </row>
    <row r="9" spans="1:25" ht="24" customHeight="1" x14ac:dyDescent="0.25">
      <c r="A9" s="233"/>
      <c r="B9" s="234"/>
      <c r="C9" s="234"/>
      <c r="D9" s="234"/>
      <c r="E9" s="172" t="s">
        <v>14</v>
      </c>
      <c r="F9" s="172" t="s">
        <v>15</v>
      </c>
      <c r="G9" s="172" t="s">
        <v>16</v>
      </c>
      <c r="H9" s="235"/>
      <c r="I9" s="150" t="s">
        <v>416</v>
      </c>
      <c r="J9" s="12" t="s">
        <v>17</v>
      </c>
      <c r="K9" s="236"/>
      <c r="L9" s="234"/>
      <c r="M9" s="234"/>
      <c r="N9" s="234"/>
      <c r="O9" s="172" t="s">
        <v>14</v>
      </c>
      <c r="P9" s="172" t="s">
        <v>15</v>
      </c>
      <c r="Q9" s="172" t="s">
        <v>16</v>
      </c>
      <c r="R9" s="235"/>
      <c r="S9" s="150" t="s">
        <v>416</v>
      </c>
      <c r="T9" s="12" t="s">
        <v>17</v>
      </c>
    </row>
    <row r="10" spans="1:25" x14ac:dyDescent="0.25">
      <c r="A10" s="252" t="s">
        <v>18</v>
      </c>
      <c r="B10" s="253"/>
      <c r="C10" s="253"/>
      <c r="D10" s="253"/>
      <c r="E10" s="253"/>
      <c r="F10" s="253"/>
      <c r="G10" s="253"/>
      <c r="H10" s="253"/>
      <c r="I10" s="254"/>
      <c r="J10" s="255"/>
      <c r="K10" s="258"/>
      <c r="L10" s="253"/>
      <c r="M10" s="253"/>
      <c r="N10" s="253"/>
      <c r="O10" s="253"/>
      <c r="P10" s="253"/>
      <c r="Q10" s="253"/>
      <c r="R10" s="253"/>
      <c r="S10" s="254"/>
      <c r="T10" s="255"/>
    </row>
    <row r="11" spans="1:25" ht="15" customHeight="1" x14ac:dyDescent="0.25">
      <c r="A11" s="175" t="str">
        <f>[2]МЕНЮ!A168</f>
        <v>6/М</v>
      </c>
      <c r="B11" s="316" t="str">
        <f>[2]МЕНЮ!B168</f>
        <v>Масло сливочное</v>
      </c>
      <c r="C11" s="249"/>
      <c r="D11" s="317">
        <v>5</v>
      </c>
      <c r="E11" s="177">
        <v>0.03</v>
      </c>
      <c r="F11" s="177">
        <v>4.13</v>
      </c>
      <c r="G11" s="177">
        <v>0.04</v>
      </c>
      <c r="H11" s="178">
        <v>37.4</v>
      </c>
      <c r="I11" s="152"/>
      <c r="J11" s="180"/>
      <c r="K11" s="156" t="str">
        <f>[1]МЕНЮ!A167</f>
        <v>6/М</v>
      </c>
      <c r="L11" s="248" t="str">
        <f>[1]МЕНЮ!B167</f>
        <v>Масло сливочное</v>
      </c>
      <c r="M11" s="333"/>
      <c r="N11" s="353">
        <v>7</v>
      </c>
      <c r="O11" s="177">
        <v>0.04</v>
      </c>
      <c r="P11" s="177">
        <v>5.78</v>
      </c>
      <c r="Q11" s="177">
        <v>0.06</v>
      </c>
      <c r="R11" s="177">
        <v>52.36</v>
      </c>
      <c r="S11" s="152"/>
      <c r="T11" s="180"/>
      <c r="U11" s="154"/>
      <c r="V11" s="167"/>
      <c r="W11" s="167"/>
      <c r="X11" s="167"/>
      <c r="Y11" s="167"/>
    </row>
    <row r="12" spans="1:25" ht="15" customHeight="1" x14ac:dyDescent="0.25">
      <c r="A12" s="176" t="str">
        <f>[2]МЕНЮ!A169</f>
        <v>7/М</v>
      </c>
      <c r="B12" s="316" t="str">
        <f>[2]МЕНЮ!B169</f>
        <v>Сыр полутвердый</v>
      </c>
      <c r="C12" s="249"/>
      <c r="D12" s="317">
        <v>10</v>
      </c>
      <c r="E12" s="177">
        <v>2.3199999999999998</v>
      </c>
      <c r="F12" s="177">
        <v>2.95</v>
      </c>
      <c r="G12" s="180"/>
      <c r="H12" s="178">
        <v>36.4</v>
      </c>
      <c r="I12" s="151"/>
      <c r="J12" s="177">
        <v>7.0000000000000007E-2</v>
      </c>
      <c r="K12" s="156" t="str">
        <f>[1]МЕНЮ!A168</f>
        <v>7/М</v>
      </c>
      <c r="L12" s="248" t="str">
        <f>[1]МЕНЮ!B168</f>
        <v>Сыр полутвердый</v>
      </c>
      <c r="M12" s="333"/>
      <c r="N12" s="354">
        <v>15</v>
      </c>
      <c r="O12" s="177">
        <v>3.48</v>
      </c>
      <c r="P12" s="177">
        <v>4.43</v>
      </c>
      <c r="Q12" s="180"/>
      <c r="R12" s="178">
        <v>54.6</v>
      </c>
      <c r="S12" s="151"/>
      <c r="T12" s="177">
        <v>0.11</v>
      </c>
      <c r="V12" s="166"/>
      <c r="W12" s="166"/>
      <c r="X12" s="166"/>
      <c r="Y12" s="167"/>
    </row>
    <row r="13" spans="1:25" ht="28.5" customHeight="1" x14ac:dyDescent="0.25">
      <c r="A13" s="176" t="str">
        <f>[2]МЕНЮ!A170</f>
        <v>199/М/ССЖ</v>
      </c>
      <c r="B13" s="316" t="str">
        <f>[2]МЕНЮ!B170</f>
        <v>Каша жидкая молочная из овсяных хлопьев " Геркулес" с ягодами, 140/10</v>
      </c>
      <c r="C13" s="249"/>
      <c r="D13" s="317">
        <v>150</v>
      </c>
      <c r="E13" s="177">
        <v>5.14</v>
      </c>
      <c r="F13" s="177">
        <v>3.45</v>
      </c>
      <c r="G13" s="177">
        <v>21.51</v>
      </c>
      <c r="H13" s="177">
        <v>137.91999999999999</v>
      </c>
      <c r="I13" s="151"/>
      <c r="J13" s="177">
        <v>1.24</v>
      </c>
      <c r="K13" s="162" t="str">
        <f>[1]МЕНЮ!A169</f>
        <v>199/М/ССЖ</v>
      </c>
      <c r="L13" s="248" t="str">
        <f>[1]МЕНЮ!B169</f>
        <v>Каша жидкая молочная из овсяных хлопьев " Геркулес" с ягодами, 190/10</v>
      </c>
      <c r="M13" s="333"/>
      <c r="N13" s="354">
        <v>200</v>
      </c>
      <c r="O13" s="177">
        <v>6.95</v>
      </c>
      <c r="P13" s="177">
        <v>4.67</v>
      </c>
      <c r="Q13" s="177">
        <v>29.97</v>
      </c>
      <c r="R13" s="177">
        <v>189.81</v>
      </c>
      <c r="S13" s="151"/>
      <c r="T13" s="177">
        <v>1.37</v>
      </c>
      <c r="V13" s="166"/>
      <c r="W13" s="166"/>
      <c r="X13" s="166"/>
      <c r="Y13" s="167"/>
    </row>
    <row r="14" spans="1:25" ht="15" customHeight="1" x14ac:dyDescent="0.25">
      <c r="A14" s="13" t="str">
        <f>[2]МЕНЮ!A171</f>
        <v>416/М/ССЖ</v>
      </c>
      <c r="B14" s="316" t="str">
        <f>[2]МЕНЮ!B171</f>
        <v>Какао на молоке (3,2%), 180/8</v>
      </c>
      <c r="C14" s="249"/>
      <c r="D14" s="317">
        <v>180</v>
      </c>
      <c r="E14" s="177">
        <v>3.39</v>
      </c>
      <c r="F14" s="178">
        <v>3.5</v>
      </c>
      <c r="G14" s="177">
        <v>12.89</v>
      </c>
      <c r="H14" s="178">
        <v>97.7</v>
      </c>
      <c r="I14" s="151"/>
      <c r="J14" s="178">
        <v>1.3</v>
      </c>
      <c r="K14" s="156" t="str">
        <f>[1]МЕНЮ!A170</f>
        <v>416/М/ССЖ</v>
      </c>
      <c r="L14" s="248" t="str">
        <f>[1]МЕНЮ!B170</f>
        <v>Какао на молоке (3,2%), 180/10</v>
      </c>
      <c r="M14" s="333"/>
      <c r="N14" s="354">
        <v>180</v>
      </c>
      <c r="O14" s="177">
        <v>3.39</v>
      </c>
      <c r="P14" s="178">
        <v>3.5</v>
      </c>
      <c r="Q14" s="177">
        <v>14.88</v>
      </c>
      <c r="R14" s="177">
        <v>105.68</v>
      </c>
      <c r="S14" s="151"/>
      <c r="T14" s="178">
        <v>1.3</v>
      </c>
      <c r="V14" s="166"/>
      <c r="W14" s="154"/>
      <c r="Y14" s="161"/>
    </row>
    <row r="15" spans="1:25" ht="14.25" customHeight="1" x14ac:dyDescent="0.25">
      <c r="A15" s="13"/>
      <c r="B15" s="316" t="str">
        <f>[2]МЕНЮ!B172</f>
        <v>Хлеб пшеничный</v>
      </c>
      <c r="C15" s="249"/>
      <c r="D15" s="317">
        <v>15</v>
      </c>
      <c r="E15" s="177">
        <v>1.1399999999999999</v>
      </c>
      <c r="F15" s="177">
        <v>0.12</v>
      </c>
      <c r="G15" s="177">
        <v>7.38</v>
      </c>
      <c r="H15" s="177">
        <v>35.25</v>
      </c>
      <c r="I15" s="151"/>
      <c r="J15" s="180"/>
      <c r="K15" s="156">
        <f>[1]МЕНЮ!A171</f>
        <v>0</v>
      </c>
      <c r="L15" s="248" t="str">
        <f>[1]МЕНЮ!B171</f>
        <v>Хлеб пшеничный</v>
      </c>
      <c r="M15" s="249"/>
      <c r="N15" s="354">
        <v>20</v>
      </c>
      <c r="O15" s="177">
        <v>1.52</v>
      </c>
      <c r="P15" s="177">
        <v>0.16</v>
      </c>
      <c r="Q15" s="177">
        <v>9.84</v>
      </c>
      <c r="R15" s="179">
        <v>47</v>
      </c>
      <c r="S15" s="151"/>
      <c r="T15" s="180"/>
      <c r="U15" s="154"/>
      <c r="V15" s="166"/>
      <c r="X15" s="154"/>
      <c r="Y15" s="161"/>
    </row>
    <row r="16" spans="1:25" ht="15" hidden="1" customHeight="1" x14ac:dyDescent="0.25">
      <c r="A16" s="13"/>
      <c r="B16" s="250"/>
      <c r="C16" s="249"/>
      <c r="D16" s="14"/>
      <c r="E16" s="15"/>
      <c r="F16" s="15"/>
      <c r="G16" s="15"/>
      <c r="H16" s="16"/>
      <c r="I16" s="151"/>
      <c r="J16" s="17"/>
      <c r="K16" s="156"/>
      <c r="L16" s="260"/>
      <c r="M16" s="260"/>
      <c r="N16" s="14"/>
      <c r="O16" s="15"/>
      <c r="P16" s="15"/>
      <c r="Q16" s="15"/>
      <c r="R16" s="16"/>
      <c r="S16" s="151"/>
      <c r="T16" s="17"/>
      <c r="V16" s="154"/>
      <c r="Y16" s="154"/>
    </row>
    <row r="17" spans="1:25" x14ac:dyDescent="0.25">
      <c r="A17" s="252" t="s">
        <v>428</v>
      </c>
      <c r="B17" s="253"/>
      <c r="C17" s="253"/>
      <c r="D17" s="253"/>
      <c r="E17" s="253"/>
      <c r="F17" s="253"/>
      <c r="G17" s="253"/>
      <c r="H17" s="253"/>
      <c r="I17" s="254"/>
      <c r="J17" s="255"/>
      <c r="K17" s="258"/>
      <c r="L17" s="253"/>
      <c r="M17" s="253"/>
      <c r="N17" s="253"/>
      <c r="O17" s="253"/>
      <c r="P17" s="253"/>
      <c r="Q17" s="253"/>
      <c r="R17" s="253"/>
      <c r="S17" s="254"/>
      <c r="T17" s="255"/>
      <c r="V17" s="154"/>
      <c r="Y17" s="154"/>
    </row>
    <row r="18" spans="1:25" ht="16.5" x14ac:dyDescent="0.25">
      <c r="A18" s="175" t="str">
        <f>[2]МЕНЮ!A175</f>
        <v>386/М</v>
      </c>
      <c r="B18" s="248" t="str">
        <f>[2]МЕНЮ!B175</f>
        <v>Груша</v>
      </c>
      <c r="C18" s="249"/>
      <c r="D18" s="176">
        <v>100</v>
      </c>
      <c r="E18" s="178">
        <v>0.4</v>
      </c>
      <c r="F18" s="178">
        <v>0.3</v>
      </c>
      <c r="G18" s="178">
        <v>10.3</v>
      </c>
      <c r="H18" s="179">
        <v>47</v>
      </c>
      <c r="I18" s="151"/>
      <c r="J18" s="20">
        <v>5</v>
      </c>
      <c r="K18" s="155" t="str">
        <f t="shared" ref="K18:T18" si="0">A18</f>
        <v>386/М</v>
      </c>
      <c r="L18" s="259" t="str">
        <f t="shared" si="0"/>
        <v>Груша</v>
      </c>
      <c r="M18" s="260"/>
      <c r="N18" s="14">
        <f t="shared" si="0"/>
        <v>100</v>
      </c>
      <c r="O18" s="15">
        <f t="shared" si="0"/>
        <v>0.4</v>
      </c>
      <c r="P18" s="15">
        <f t="shared" si="0"/>
        <v>0.3</v>
      </c>
      <c r="Q18" s="15">
        <f t="shared" si="0"/>
        <v>10.3</v>
      </c>
      <c r="R18" s="16">
        <f t="shared" si="0"/>
        <v>47</v>
      </c>
      <c r="S18" s="151">
        <f t="shared" si="0"/>
        <v>0</v>
      </c>
      <c r="T18" s="20">
        <f t="shared" si="0"/>
        <v>5</v>
      </c>
      <c r="U18" s="168"/>
    </row>
    <row r="19" spans="1:25" x14ac:dyDescent="0.25">
      <c r="A19" s="261" t="s">
        <v>29</v>
      </c>
      <c r="B19" s="256"/>
      <c r="C19" s="256"/>
      <c r="D19" s="256"/>
      <c r="E19" s="256"/>
      <c r="F19" s="256"/>
      <c r="G19" s="256"/>
      <c r="H19" s="256"/>
      <c r="I19" s="256"/>
      <c r="J19" s="257"/>
      <c r="K19" s="256"/>
      <c r="L19" s="256"/>
      <c r="M19" s="256"/>
      <c r="N19" s="256"/>
      <c r="O19" s="256"/>
      <c r="P19" s="256"/>
      <c r="Q19" s="256"/>
      <c r="R19" s="256"/>
      <c r="S19" s="256"/>
      <c r="T19" s="257"/>
      <c r="V19" s="154"/>
    </row>
    <row r="20" spans="1:25" s="158" customFormat="1" ht="23.25" customHeight="1" x14ac:dyDescent="0.25">
      <c r="A20" s="30" t="str">
        <f>[2]МЕНЮ!A178</f>
        <v>46/М/ССЖ</v>
      </c>
      <c r="B20" s="227" t="str">
        <f>[2]МЕНЮ!B178</f>
        <v>Винегрет овощной</v>
      </c>
      <c r="C20" s="228"/>
      <c r="D20" s="317">
        <v>30</v>
      </c>
      <c r="E20" s="177">
        <v>0.43</v>
      </c>
      <c r="F20" s="177">
        <v>1.37</v>
      </c>
      <c r="G20" s="177">
        <v>2.21</v>
      </c>
      <c r="H20" s="177">
        <v>23.32</v>
      </c>
      <c r="I20" s="27"/>
      <c r="J20" s="177">
        <v>1.72</v>
      </c>
      <c r="K20" s="30" t="str">
        <f>[1]МЕНЮ!A177</f>
        <v>46/М/ССЖ</v>
      </c>
      <c r="L20" s="227" t="str">
        <f>[1]МЕНЮ!B177</f>
        <v>Винегрет овощной</v>
      </c>
      <c r="M20" s="228"/>
      <c r="N20" s="355">
        <v>60</v>
      </c>
      <c r="O20" s="177">
        <v>0.83</v>
      </c>
      <c r="P20" s="177">
        <v>2.73</v>
      </c>
      <c r="Q20" s="177">
        <v>4.28</v>
      </c>
      <c r="R20" s="177">
        <v>45.94</v>
      </c>
      <c r="S20" s="27"/>
      <c r="T20" s="177">
        <v>3.36</v>
      </c>
      <c r="U20" s="157"/>
    </row>
    <row r="21" spans="1:25" s="158" customFormat="1" ht="27.75" customHeight="1" x14ac:dyDescent="0.25">
      <c r="A21" s="30" t="str">
        <f>[2]МЕНЮ!A179</f>
        <v>73/М/ССЖ</v>
      </c>
      <c r="B21" s="227" t="str">
        <f>[2]МЕНЮ!B179</f>
        <v>Щи из свежей капусты с картофелем со сметаной с говядиной, 160/10/10</v>
      </c>
      <c r="C21" s="228"/>
      <c r="D21" s="317">
        <v>180</v>
      </c>
      <c r="E21" s="177">
        <v>4.53</v>
      </c>
      <c r="F21" s="177">
        <v>5.66</v>
      </c>
      <c r="G21" s="177">
        <v>6.97</v>
      </c>
      <c r="H21" s="177">
        <v>97.52</v>
      </c>
      <c r="I21" s="27"/>
      <c r="J21" s="177">
        <v>9.36</v>
      </c>
      <c r="K21" s="30" t="str">
        <f>[1]МЕНЮ!A178</f>
        <v>73/М/ССЖ</v>
      </c>
      <c r="L21" s="227" t="str">
        <f>[1]МЕНЮ!B178</f>
        <v>Щи из свежей капусты с картофелем со сметаной с говядиной, 180/10/10</v>
      </c>
      <c r="M21" s="228"/>
      <c r="N21" s="356">
        <v>200</v>
      </c>
      <c r="O21" s="177">
        <v>4.6900000000000004</v>
      </c>
      <c r="P21" s="177">
        <v>6.56</v>
      </c>
      <c r="Q21" s="177">
        <v>7.73</v>
      </c>
      <c r="R21" s="177">
        <v>109.44</v>
      </c>
      <c r="S21" s="27"/>
      <c r="T21" s="177">
        <v>10.44</v>
      </c>
      <c r="U21" s="157"/>
    </row>
    <row r="22" spans="1:25" s="158" customFormat="1" ht="25.5" customHeight="1" x14ac:dyDescent="0.25">
      <c r="A22" s="30" t="str">
        <f>[2]МЕНЮ!A180</f>
        <v>268/И</v>
      </c>
      <c r="B22" s="227" t="str">
        <f>[2]МЕНЮ!B180</f>
        <v>Котлета из мяса и печени с маслом сливочным, 60/3</v>
      </c>
      <c r="C22" s="228"/>
      <c r="D22" s="317">
        <v>63</v>
      </c>
      <c r="E22" s="177">
        <v>9.1399999999999988</v>
      </c>
      <c r="F22" s="177">
        <v>7.6</v>
      </c>
      <c r="G22" s="177">
        <v>7.7299999999999995</v>
      </c>
      <c r="H22" s="177">
        <v>135.87</v>
      </c>
      <c r="I22" s="27"/>
      <c r="J22" s="177">
        <v>2.98</v>
      </c>
      <c r="K22" s="30" t="str">
        <f>[1]МЕНЮ!A179</f>
        <v>268/И</v>
      </c>
      <c r="L22" s="227" t="str">
        <f>[1]МЕНЮ!B179</f>
        <v>Котлета из мяса и печени с маслом сливочным, 80/5</v>
      </c>
      <c r="M22" s="228"/>
      <c r="N22" s="356">
        <v>85</v>
      </c>
      <c r="O22" s="178">
        <v>11.53</v>
      </c>
      <c r="P22" s="177">
        <v>9.76</v>
      </c>
      <c r="Q22" s="177">
        <v>9.129999999999999</v>
      </c>
      <c r="R22" s="177">
        <v>170.54</v>
      </c>
      <c r="S22" s="27"/>
      <c r="T22" s="178">
        <v>3.1</v>
      </c>
      <c r="U22" s="157"/>
    </row>
    <row r="23" spans="1:25" s="158" customFormat="1" ht="23.25" customHeight="1" x14ac:dyDescent="0.25">
      <c r="A23" s="30" t="str">
        <f>[2]МЕНЮ!A181</f>
        <v>330/М/ССЖ</v>
      </c>
      <c r="B23" s="227" t="str">
        <f>[2]МЕНЮ!B181</f>
        <v>Каша гречневая рассыпчатая</v>
      </c>
      <c r="C23" s="228"/>
      <c r="D23" s="317">
        <v>110</v>
      </c>
      <c r="E23" s="177">
        <v>4.28</v>
      </c>
      <c r="F23" s="177">
        <v>3.95</v>
      </c>
      <c r="G23" s="177">
        <v>18.739999999999998</v>
      </c>
      <c r="H23" s="177">
        <v>126.89</v>
      </c>
      <c r="I23" s="27"/>
      <c r="J23" s="180"/>
      <c r="K23" s="30" t="str">
        <f>[1]МЕНЮ!A180</f>
        <v>330/М/ССЖ</v>
      </c>
      <c r="L23" s="227" t="str">
        <f>[1]МЕНЮ!B180</f>
        <v>Каша гречневая рассыпчатая</v>
      </c>
      <c r="M23" s="228"/>
      <c r="N23" s="356">
        <v>130</v>
      </c>
      <c r="O23" s="177">
        <v>5.23</v>
      </c>
      <c r="P23" s="177">
        <v>4.91</v>
      </c>
      <c r="Q23" s="178">
        <v>22.9</v>
      </c>
      <c r="R23" s="177">
        <v>155.84</v>
      </c>
      <c r="S23" s="27"/>
      <c r="T23" s="180"/>
      <c r="U23" s="157"/>
    </row>
    <row r="24" spans="1:25" s="158" customFormat="1" ht="16.5" x14ac:dyDescent="0.25">
      <c r="A24" s="30"/>
      <c r="B24" s="227" t="str">
        <f>[2]МЕНЮ!B182</f>
        <v>Сок фруктовый</v>
      </c>
      <c r="C24" s="228"/>
      <c r="D24" s="317">
        <v>150</v>
      </c>
      <c r="E24" s="177">
        <v>0.75</v>
      </c>
      <c r="F24" s="177">
        <v>0.15</v>
      </c>
      <c r="G24" s="177">
        <v>15.15</v>
      </c>
      <c r="H24" s="179">
        <v>69</v>
      </c>
      <c r="I24" s="27"/>
      <c r="J24" s="179">
        <v>3</v>
      </c>
      <c r="K24" s="30">
        <f>[1]МЕНЮ!A181</f>
        <v>0</v>
      </c>
      <c r="L24" s="227" t="str">
        <f>[1]МЕНЮ!B181</f>
        <v>Сок фруктовый</v>
      </c>
      <c r="M24" s="228"/>
      <c r="N24" s="356">
        <v>180</v>
      </c>
      <c r="O24" s="178">
        <v>0.9</v>
      </c>
      <c r="P24" s="177">
        <v>0.18</v>
      </c>
      <c r="Q24" s="177">
        <v>18.18</v>
      </c>
      <c r="R24" s="178">
        <v>82.8</v>
      </c>
      <c r="S24" s="27"/>
      <c r="T24" s="178">
        <v>3.6</v>
      </c>
    </row>
    <row r="25" spans="1:25" s="161" customFormat="1" ht="21.75" customHeight="1" x14ac:dyDescent="0.25">
      <c r="A25" s="30"/>
      <c r="B25" s="227" t="str">
        <f>[2]МЕНЮ!B183</f>
        <v>Хлеб пшеничный</v>
      </c>
      <c r="C25" s="228"/>
      <c r="D25" s="317">
        <v>20</v>
      </c>
      <c r="E25" s="177">
        <v>1.52</v>
      </c>
      <c r="F25" s="177">
        <v>0.16</v>
      </c>
      <c r="G25" s="177">
        <v>9.84</v>
      </c>
      <c r="H25" s="179">
        <v>47</v>
      </c>
      <c r="I25" s="159"/>
      <c r="J25" s="180"/>
      <c r="K25" s="30">
        <f>[1]МЕНЮ!A182</f>
        <v>0</v>
      </c>
      <c r="L25" s="227" t="str">
        <f>[1]МЕНЮ!B182</f>
        <v>Хлеб пшеничный</v>
      </c>
      <c r="M25" s="228"/>
      <c r="N25" s="356">
        <v>20</v>
      </c>
      <c r="O25" s="177">
        <v>1.52</v>
      </c>
      <c r="P25" s="177">
        <v>0.16</v>
      </c>
      <c r="Q25" s="177">
        <v>9.84</v>
      </c>
      <c r="R25" s="179">
        <v>47</v>
      </c>
      <c r="S25" s="27"/>
      <c r="T25" s="180"/>
      <c r="U25" s="160"/>
    </row>
    <row r="26" spans="1:25" s="158" customFormat="1" ht="18" customHeight="1" x14ac:dyDescent="0.25">
      <c r="A26" s="30"/>
      <c r="B26" s="227" t="str">
        <f>[2]МЕНЮ!B184</f>
        <v>Хлеб ржано-пшеничный</v>
      </c>
      <c r="C26" s="228"/>
      <c r="D26" s="317">
        <v>10</v>
      </c>
      <c r="E26" s="177">
        <v>0.56000000000000005</v>
      </c>
      <c r="F26" s="177">
        <v>0.11</v>
      </c>
      <c r="G26" s="177">
        <v>4.9400000000000004</v>
      </c>
      <c r="H26" s="178">
        <v>23.2</v>
      </c>
      <c r="I26" s="27"/>
      <c r="J26" s="180"/>
      <c r="K26" s="30">
        <f>[1]МЕНЮ!A183</f>
        <v>0</v>
      </c>
      <c r="L26" s="344" t="str">
        <f>[1]МЕНЮ!B183</f>
        <v>Хлеб ржано-пшеничный</v>
      </c>
      <c r="M26" s="228"/>
      <c r="N26" s="356">
        <v>20</v>
      </c>
      <c r="O26" s="177">
        <v>1.1200000000000001</v>
      </c>
      <c r="P26" s="177">
        <v>0.22</v>
      </c>
      <c r="Q26" s="177">
        <v>9.8800000000000008</v>
      </c>
      <c r="R26" s="178">
        <v>46.4</v>
      </c>
      <c r="S26" s="27"/>
      <c r="T26" s="180"/>
      <c r="U26" s="157"/>
    </row>
    <row r="27" spans="1:25" x14ac:dyDescent="0.25">
      <c r="A27" s="252" t="s">
        <v>38</v>
      </c>
      <c r="B27" s="253"/>
      <c r="C27" s="253"/>
      <c r="D27" s="253"/>
      <c r="E27" s="253"/>
      <c r="F27" s="253"/>
      <c r="G27" s="253"/>
      <c r="H27" s="253"/>
      <c r="I27" s="254"/>
      <c r="J27" s="255"/>
      <c r="K27" s="256"/>
      <c r="L27" s="256"/>
      <c r="M27" s="256"/>
      <c r="N27" s="256"/>
      <c r="O27" s="256"/>
      <c r="P27" s="256"/>
      <c r="Q27" s="256"/>
      <c r="R27" s="256"/>
      <c r="S27" s="256"/>
      <c r="T27" s="257"/>
      <c r="U27" s="154"/>
      <c r="V27" s="158"/>
      <c r="Y27" s="158"/>
    </row>
    <row r="28" spans="1:25" ht="15" customHeight="1" x14ac:dyDescent="0.25">
      <c r="A28" s="30"/>
      <c r="B28" s="250" t="s">
        <v>102</v>
      </c>
      <c r="C28" s="249" t="s">
        <v>102</v>
      </c>
      <c r="D28" s="317">
        <v>30</v>
      </c>
      <c r="E28" s="177">
        <v>2.25</v>
      </c>
      <c r="F28" s="177">
        <v>2.94</v>
      </c>
      <c r="G28" s="177">
        <v>22.32</v>
      </c>
      <c r="H28" s="178">
        <v>125.1</v>
      </c>
      <c r="I28" s="151"/>
      <c r="J28" s="20"/>
      <c r="K28" s="30"/>
      <c r="L28" s="251" t="str">
        <f t="shared" ref="K28:M29" si="1">B28</f>
        <v>Печенье</v>
      </c>
      <c r="M28" s="249"/>
      <c r="N28" s="357">
        <v>50</v>
      </c>
      <c r="O28" s="177">
        <v>3.75</v>
      </c>
      <c r="P28" s="178">
        <v>4.9000000000000004</v>
      </c>
      <c r="Q28" s="178">
        <v>37.200000000000003</v>
      </c>
      <c r="R28" s="178">
        <v>208.5</v>
      </c>
      <c r="S28" s="151"/>
      <c r="T28" s="20"/>
      <c r="U28" s="170"/>
      <c r="V28" s="169"/>
    </row>
    <row r="29" spans="1:25" ht="15" customHeight="1" x14ac:dyDescent="0.25">
      <c r="A29" s="13"/>
      <c r="B29" s="250" t="s">
        <v>118</v>
      </c>
      <c r="C29" s="249" t="s">
        <v>118</v>
      </c>
      <c r="D29" s="317">
        <v>180</v>
      </c>
      <c r="E29" s="177">
        <v>5.22</v>
      </c>
      <c r="F29" s="178">
        <v>4.5</v>
      </c>
      <c r="G29" s="177">
        <v>7.56</v>
      </c>
      <c r="H29" s="178">
        <v>97.2</v>
      </c>
      <c r="I29" s="151"/>
      <c r="J29" s="177">
        <v>0.54</v>
      </c>
      <c r="K29" s="13"/>
      <c r="L29" s="251" t="str">
        <f t="shared" si="1"/>
        <v>Ряженка</v>
      </c>
      <c r="M29" s="249"/>
      <c r="N29" s="358">
        <v>200</v>
      </c>
      <c r="O29" s="178">
        <v>5.8</v>
      </c>
      <c r="P29" s="179">
        <v>5</v>
      </c>
      <c r="Q29" s="178">
        <v>8.4</v>
      </c>
      <c r="R29" s="179">
        <v>108</v>
      </c>
      <c r="S29" s="151"/>
      <c r="T29" s="20">
        <v>0.6</v>
      </c>
    </row>
    <row r="30" spans="1:25" x14ac:dyDescent="0.25">
      <c r="A30" s="252" t="s">
        <v>42</v>
      </c>
      <c r="B30" s="253"/>
      <c r="C30" s="253"/>
      <c r="D30" s="253"/>
      <c r="E30" s="253"/>
      <c r="F30" s="253"/>
      <c r="G30" s="253"/>
      <c r="H30" s="253"/>
      <c r="I30" s="254"/>
      <c r="J30" s="255"/>
      <c r="K30" s="256"/>
      <c r="L30" s="256"/>
      <c r="M30" s="256"/>
      <c r="N30" s="256"/>
      <c r="O30" s="256"/>
      <c r="P30" s="256"/>
      <c r="Q30" s="256"/>
      <c r="R30" s="256"/>
      <c r="S30" s="256"/>
      <c r="T30" s="257"/>
    </row>
    <row r="31" spans="1:25" ht="25.15" customHeight="1" x14ac:dyDescent="0.25">
      <c r="A31" s="30" t="str">
        <f>[2]МЕНЮ!A191</f>
        <v>71/И</v>
      </c>
      <c r="B31" s="247" t="str">
        <f>[2]МЕНЮ!B191</f>
        <v>Подгарнировка из перца сладкого</v>
      </c>
      <c r="C31" s="210"/>
      <c r="D31" s="317">
        <v>30</v>
      </c>
      <c r="E31" s="177">
        <v>0.39</v>
      </c>
      <c r="F31" s="177">
        <v>0.03</v>
      </c>
      <c r="G31" s="177">
        <v>1.59</v>
      </c>
      <c r="H31" s="178">
        <v>8.1</v>
      </c>
      <c r="I31" s="152"/>
      <c r="J31" s="179">
        <v>75</v>
      </c>
      <c r="K31" s="30"/>
      <c r="L31" s="247"/>
      <c r="M31" s="210"/>
      <c r="N31" s="25"/>
      <c r="O31" s="26"/>
      <c r="P31" s="26"/>
      <c r="Q31" s="26"/>
      <c r="R31" s="27"/>
      <c r="S31" s="152"/>
      <c r="T31" s="28"/>
      <c r="U31" s="154"/>
      <c r="V31" s="154"/>
    </row>
    <row r="32" spans="1:25" ht="29.25" customHeight="1" x14ac:dyDescent="0.25">
      <c r="A32" s="30" t="str">
        <f>[2]МЕНЮ!A192</f>
        <v>281/М/ССЖ</v>
      </c>
      <c r="B32" s="247" t="str">
        <f>[2]МЕНЮ!B192</f>
        <v>Зразы рыбные с яйцом (горбуша) с маслом сливочным, 70/3</v>
      </c>
      <c r="C32" s="210"/>
      <c r="D32" s="317">
        <v>73</v>
      </c>
      <c r="E32" s="177">
        <v>11.86</v>
      </c>
      <c r="F32" s="177">
        <v>8.2899999999999991</v>
      </c>
      <c r="G32" s="177">
        <v>7.17</v>
      </c>
      <c r="H32" s="177">
        <v>149.68</v>
      </c>
      <c r="I32" s="152"/>
      <c r="J32" s="177">
        <v>0.47</v>
      </c>
      <c r="K32" s="30" t="str">
        <f>[1]МЕНЮ!A190</f>
        <v>281/М/ССЖ</v>
      </c>
      <c r="L32" s="247" t="str">
        <f>[1]МЕНЮ!B190</f>
        <v>Зразы рыбные с яйцом (горбуша) с маслом сливочным, 80/5</v>
      </c>
      <c r="M32" s="210"/>
      <c r="N32" s="359">
        <v>85</v>
      </c>
      <c r="O32" s="177">
        <v>13.28</v>
      </c>
      <c r="P32" s="177">
        <v>12.280000000000001</v>
      </c>
      <c r="Q32" s="177">
        <v>8.0699999999999985</v>
      </c>
      <c r="R32" s="178">
        <v>195.20000000000002</v>
      </c>
      <c r="S32" s="151"/>
      <c r="T32" s="177">
        <v>0.66</v>
      </c>
      <c r="U32" s="154"/>
    </row>
    <row r="33" spans="1:20" ht="15" customHeight="1" x14ac:dyDescent="0.25">
      <c r="A33" s="30" t="str">
        <f>[2]МЕНЮ!A193</f>
        <v>1248/И</v>
      </c>
      <c r="B33" s="248" t="str">
        <f>[2]МЕНЮ!B193</f>
        <v>Овощи запеченные</v>
      </c>
      <c r="C33" s="249"/>
      <c r="D33" s="317">
        <v>120</v>
      </c>
      <c r="E33" s="177">
        <v>3.49</v>
      </c>
      <c r="F33" s="177">
        <v>4.2300000000000004</v>
      </c>
      <c r="G33" s="177">
        <v>13.74</v>
      </c>
      <c r="H33" s="177">
        <v>108.72</v>
      </c>
      <c r="I33" s="151"/>
      <c r="J33" s="177">
        <v>21.81</v>
      </c>
      <c r="K33" s="30" t="str">
        <f>[1]МЕНЮ!A191</f>
        <v>1248/И</v>
      </c>
      <c r="L33" s="248" t="str">
        <f>[1]МЕНЮ!B191</f>
        <v>Овощи запеченные</v>
      </c>
      <c r="M33" s="249"/>
      <c r="N33" s="360">
        <v>150</v>
      </c>
      <c r="O33" s="177">
        <v>4.5599999999999996</v>
      </c>
      <c r="P33" s="177">
        <v>4.99</v>
      </c>
      <c r="Q33" s="177">
        <v>17.510000000000002</v>
      </c>
      <c r="R33" s="177">
        <v>135.28</v>
      </c>
      <c r="S33" s="151"/>
      <c r="T33" s="177">
        <v>28.15</v>
      </c>
    </row>
    <row r="34" spans="1:20" ht="15" customHeight="1" x14ac:dyDescent="0.25">
      <c r="A34" s="30" t="str">
        <f>[2]МЕНЮ!A194</f>
        <v>413/М/ССЖ</v>
      </c>
      <c r="B34" s="248" t="str">
        <f>[2]МЕНЮ!B194</f>
        <v>Чай с молоком (3,2%), 180/8</v>
      </c>
      <c r="C34" s="249"/>
      <c r="D34" s="317">
        <v>180</v>
      </c>
      <c r="E34" s="177">
        <v>1.55</v>
      </c>
      <c r="F34" s="177">
        <v>1.61</v>
      </c>
      <c r="G34" s="177">
        <v>10.37</v>
      </c>
      <c r="H34" s="177">
        <v>62.68</v>
      </c>
      <c r="I34" s="151"/>
      <c r="J34" s="178">
        <v>0.7</v>
      </c>
      <c r="K34" s="30" t="str">
        <f>[1]МЕНЮ!A192</f>
        <v>413/М/ССЖ</v>
      </c>
      <c r="L34" s="248" t="str">
        <f>[1]МЕНЮ!B192</f>
        <v>Чай с молоком (3,2%), 180/10</v>
      </c>
      <c r="M34" s="249"/>
      <c r="N34" s="360">
        <v>180</v>
      </c>
      <c r="O34" s="177">
        <v>1.55</v>
      </c>
      <c r="P34" s="177">
        <v>1.61</v>
      </c>
      <c r="Q34" s="177">
        <v>12.36</v>
      </c>
      <c r="R34" s="177">
        <v>70.66</v>
      </c>
      <c r="S34" s="151"/>
      <c r="T34" s="178">
        <v>0.7</v>
      </c>
    </row>
    <row r="35" spans="1:20" ht="15.75" customHeight="1" thickBot="1" x14ac:dyDescent="0.3">
      <c r="A35" s="30"/>
      <c r="B35" s="240" t="str">
        <f>[2]МЕНЮ!B195</f>
        <v>Хлеб пшеничный</v>
      </c>
      <c r="C35" s="241"/>
      <c r="D35" s="317">
        <v>20</v>
      </c>
      <c r="E35" s="177">
        <v>1.52</v>
      </c>
      <c r="F35" s="177">
        <v>0.16</v>
      </c>
      <c r="G35" s="177">
        <v>9.84</v>
      </c>
      <c r="H35" s="179">
        <v>47</v>
      </c>
      <c r="I35" s="151"/>
      <c r="J35" s="180"/>
      <c r="K35" s="30"/>
      <c r="L35" s="240" t="str">
        <f>[1]МЕНЮ!B193</f>
        <v>Хлеб пшеничный</v>
      </c>
      <c r="M35" s="241"/>
      <c r="N35" s="360">
        <v>40</v>
      </c>
      <c r="O35" s="177">
        <v>3.04</v>
      </c>
      <c r="P35" s="177">
        <v>0.32</v>
      </c>
      <c r="Q35" s="177">
        <v>19.68</v>
      </c>
      <c r="R35" s="179">
        <v>94</v>
      </c>
      <c r="S35" s="151"/>
      <c r="T35" s="180"/>
    </row>
    <row r="36" spans="1:20" ht="38.25" customHeight="1" x14ac:dyDescent="0.25">
      <c r="A36" s="242" t="s">
        <v>447</v>
      </c>
      <c r="B36" s="238"/>
      <c r="C36" s="238"/>
      <c r="D36" s="238"/>
      <c r="E36" s="238" t="s">
        <v>11</v>
      </c>
      <c r="F36" s="238"/>
      <c r="G36" s="238"/>
      <c r="H36" s="237" t="s">
        <v>12</v>
      </c>
      <c r="I36" s="150" t="s">
        <v>415</v>
      </c>
      <c r="J36" s="34" t="s">
        <v>13</v>
      </c>
      <c r="K36" s="242" t="s">
        <v>448</v>
      </c>
      <c r="L36" s="238"/>
      <c r="M36" s="238"/>
      <c r="N36" s="238"/>
      <c r="O36" s="238" t="s">
        <v>11</v>
      </c>
      <c r="P36" s="238"/>
      <c r="Q36" s="238"/>
      <c r="R36" s="237" t="s">
        <v>12</v>
      </c>
      <c r="S36" s="150" t="s">
        <v>415</v>
      </c>
      <c r="T36" s="34" t="s">
        <v>13</v>
      </c>
    </row>
    <row r="37" spans="1:20" x14ac:dyDescent="0.25">
      <c r="A37" s="243"/>
      <c r="B37" s="244"/>
      <c r="C37" s="244"/>
      <c r="D37" s="244"/>
      <c r="E37" s="173" t="s">
        <v>14</v>
      </c>
      <c r="F37" s="173" t="s">
        <v>15</v>
      </c>
      <c r="G37" s="173" t="s">
        <v>16</v>
      </c>
      <c r="H37" s="239"/>
      <c r="I37" s="150" t="s">
        <v>416</v>
      </c>
      <c r="J37" s="36" t="s">
        <v>17</v>
      </c>
      <c r="K37" s="243"/>
      <c r="L37" s="244"/>
      <c r="M37" s="244"/>
      <c r="N37" s="244"/>
      <c r="O37" s="173" t="s">
        <v>14</v>
      </c>
      <c r="P37" s="173" t="s">
        <v>15</v>
      </c>
      <c r="Q37" s="173" t="s">
        <v>16</v>
      </c>
      <c r="R37" s="239"/>
      <c r="S37" s="150" t="s">
        <v>416</v>
      </c>
      <c r="T37" s="36" t="s">
        <v>17</v>
      </c>
    </row>
    <row r="38" spans="1:20" ht="15.75" thickBot="1" x14ac:dyDescent="0.3">
      <c r="A38" s="245"/>
      <c r="B38" s="246"/>
      <c r="C38" s="246"/>
      <c r="D38" s="246"/>
      <c r="E38" s="153">
        <f>E11+E12+E13+E14+E15+E18+E20+E21+E22+E23+E24+E25+E26+E28+E29+E31+E32+E33+E34+E35</f>
        <v>59.910000000000004</v>
      </c>
      <c r="F38" s="165">
        <f t="shared" ref="F38:J38" si="2">F11+F12+F13+F14+F15+F18+F20+F21+F22+F23+F24+F25+F26+F28+F29+F31+F32+F33+F34+F35</f>
        <v>55.209999999999994</v>
      </c>
      <c r="G38" s="153">
        <f t="shared" si="2"/>
        <v>190.29000000000002</v>
      </c>
      <c r="H38" s="153">
        <f t="shared" si="2"/>
        <v>1512.95</v>
      </c>
      <c r="I38" s="163">
        <f t="shared" si="2"/>
        <v>0</v>
      </c>
      <c r="J38" s="163">
        <f t="shared" si="2"/>
        <v>123.19</v>
      </c>
      <c r="K38" s="245"/>
      <c r="L38" s="246"/>
      <c r="M38" s="246"/>
      <c r="N38" s="246"/>
      <c r="O38" s="153">
        <f>O35+O34+O33+O32+O31+O29+O28+O26+O24+O23+O22+O21+O20+O18+O16+O15+O14+O13+O12+O11+O25</f>
        <v>73.580000000000013</v>
      </c>
      <c r="P38" s="153">
        <f t="shared" ref="P38:T38" si="3">P35+P34+P33+P32+P31+P29+P28+P26+P24+P23+P22+P21+P20+P18+P16+P15+P14+P13+P12+P11+P25</f>
        <v>72.45999999999998</v>
      </c>
      <c r="Q38" s="153">
        <f t="shared" si="3"/>
        <v>250.21</v>
      </c>
      <c r="R38" s="153">
        <f>R11+R12+R13+R14+R15+R18+R20+R21+R22+R23+R24+R25+R26+R28+R29+R31+R32+R33+R34+R35</f>
        <v>1966.0500000000002</v>
      </c>
      <c r="S38" s="153">
        <f t="shared" si="3"/>
        <v>0</v>
      </c>
      <c r="T38" s="153">
        <f t="shared" si="3"/>
        <v>58.389999999999993</v>
      </c>
    </row>
  </sheetData>
  <mergeCells count="72">
    <mergeCell ref="O36:Q36"/>
    <mergeCell ref="R36:R37"/>
    <mergeCell ref="B35:C35"/>
    <mergeCell ref="L35:M35"/>
    <mergeCell ref="A36:D38"/>
    <mergeCell ref="E36:G36"/>
    <mergeCell ref="H36:H37"/>
    <mergeCell ref="K36:N38"/>
    <mergeCell ref="B32:C32"/>
    <mergeCell ref="L32:M32"/>
    <mergeCell ref="B33:C33"/>
    <mergeCell ref="L33:M33"/>
    <mergeCell ref="B34:C34"/>
    <mergeCell ref="L34:M34"/>
    <mergeCell ref="B29:C29"/>
    <mergeCell ref="L29:M29"/>
    <mergeCell ref="A30:J30"/>
    <mergeCell ref="K30:T30"/>
    <mergeCell ref="B31:C31"/>
    <mergeCell ref="L31:M31"/>
    <mergeCell ref="B26:C26"/>
    <mergeCell ref="L26:M26"/>
    <mergeCell ref="A27:J27"/>
    <mergeCell ref="K27:T27"/>
    <mergeCell ref="B28:C28"/>
    <mergeCell ref="L28:M28"/>
    <mergeCell ref="B23:C23"/>
    <mergeCell ref="L23:M23"/>
    <mergeCell ref="B24:C24"/>
    <mergeCell ref="L24:M24"/>
    <mergeCell ref="B25:C25"/>
    <mergeCell ref="L25:M25"/>
    <mergeCell ref="B20:C20"/>
    <mergeCell ref="L20:M20"/>
    <mergeCell ref="B21:C21"/>
    <mergeCell ref="L21:M21"/>
    <mergeCell ref="B22:C22"/>
    <mergeCell ref="L22:M22"/>
    <mergeCell ref="A17:J17"/>
    <mergeCell ref="K17:T17"/>
    <mergeCell ref="B18:C18"/>
    <mergeCell ref="L18:M18"/>
    <mergeCell ref="A19:J19"/>
    <mergeCell ref="K19:T19"/>
    <mergeCell ref="B14:C14"/>
    <mergeCell ref="L14:M14"/>
    <mergeCell ref="B15:C15"/>
    <mergeCell ref="L15:M15"/>
    <mergeCell ref="B16:C16"/>
    <mergeCell ref="L16:M16"/>
    <mergeCell ref="B11:C11"/>
    <mergeCell ref="L11:M11"/>
    <mergeCell ref="B12:C12"/>
    <mergeCell ref="L12:M12"/>
    <mergeCell ref="B13:C13"/>
    <mergeCell ref="L13:M13"/>
    <mergeCell ref="L8:M9"/>
    <mergeCell ref="N8:N9"/>
    <mergeCell ref="O8:Q8"/>
    <mergeCell ref="R8:R9"/>
    <mergeCell ref="A10:J10"/>
    <mergeCell ref="K10:T10"/>
    <mergeCell ref="A1:J1"/>
    <mergeCell ref="K1:T1"/>
    <mergeCell ref="D5:H5"/>
    <mergeCell ref="N5:R5"/>
    <mergeCell ref="A8:A9"/>
    <mergeCell ref="B8:C9"/>
    <mergeCell ref="D8:D9"/>
    <mergeCell ref="E8:G8"/>
    <mergeCell ref="H8:H9"/>
    <mergeCell ref="K8:K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5851B-9EBB-43BD-8288-9C1615729F9E}">
  <dimension ref="A1:Y38"/>
  <sheetViews>
    <sheetView topLeftCell="A3" workbookViewId="0">
      <selection activeCell="C5" sqref="C5"/>
    </sheetView>
  </sheetViews>
  <sheetFormatPr defaultRowHeight="15" x14ac:dyDescent="0.25"/>
  <cols>
    <col min="1" max="1" width="10.140625" customWidth="1"/>
    <col min="2" max="2" width="10.42578125" customWidth="1"/>
    <col min="3" max="3" width="23.28515625" customWidth="1"/>
    <col min="4" max="4" width="9.85546875" bestFit="1" customWidth="1"/>
    <col min="5" max="5" width="9.42578125" customWidth="1"/>
    <col min="6" max="6" width="7" customWidth="1"/>
    <col min="7" max="7" width="7.7109375" customWidth="1"/>
    <col min="9" max="9" width="0" hidden="1" customWidth="1"/>
    <col min="11" max="11" width="10.7109375" customWidth="1"/>
    <col min="13" max="13" width="24.42578125" customWidth="1"/>
    <col min="14" max="14" width="9.85546875" bestFit="1" customWidth="1"/>
    <col min="19" max="19" width="0" hidden="1" customWidth="1"/>
    <col min="25" max="25" width="11.140625" customWidth="1"/>
  </cols>
  <sheetData>
    <row r="1" spans="1:25" ht="15.75" hidden="1" thickBot="1" x14ac:dyDescent="0.3">
      <c r="A1" s="230"/>
      <c r="B1" s="219"/>
      <c r="C1" s="219"/>
      <c r="D1" s="219"/>
      <c r="E1" s="219"/>
      <c r="F1" s="219"/>
      <c r="G1" s="219"/>
      <c r="H1" s="219"/>
      <c r="I1" s="219"/>
      <c r="J1" s="231"/>
      <c r="K1" s="230"/>
      <c r="L1" s="219"/>
      <c r="M1" s="219"/>
      <c r="N1" s="219"/>
      <c r="O1" s="219"/>
      <c r="P1" s="219"/>
      <c r="Q1" s="219"/>
      <c r="R1" s="219"/>
      <c r="S1" s="219"/>
      <c r="T1" s="231"/>
    </row>
    <row r="2" spans="1:25" ht="15.75" hidden="1" thickBot="1" x14ac:dyDescent="0.3">
      <c r="A2" s="1"/>
      <c r="B2" s="2"/>
      <c r="C2" s="2"/>
      <c r="D2" s="2"/>
      <c r="E2" s="2"/>
      <c r="F2" s="2"/>
      <c r="G2" s="2"/>
      <c r="H2" s="3"/>
      <c r="I2" s="3"/>
      <c r="J2" s="4"/>
      <c r="K2" s="1"/>
      <c r="L2" s="2"/>
      <c r="M2" s="2"/>
      <c r="N2" s="2"/>
      <c r="O2" s="2"/>
      <c r="P2" s="2"/>
      <c r="Q2" s="2"/>
      <c r="R2" s="3"/>
      <c r="S2" s="3"/>
      <c r="T2" s="4"/>
    </row>
    <row r="3" spans="1:25" ht="13.9" customHeight="1" x14ac:dyDescent="0.25">
      <c r="A3" s="77">
        <v>1</v>
      </c>
      <c r="B3" s="78" t="s">
        <v>1</v>
      </c>
      <c r="C3" s="79">
        <v>1</v>
      </c>
      <c r="D3" s="80"/>
      <c r="E3" s="80"/>
      <c r="F3" s="80"/>
      <c r="G3" s="80"/>
      <c r="H3" s="81"/>
      <c r="I3" s="81"/>
      <c r="J3" s="82"/>
      <c r="K3" s="2"/>
      <c r="L3" s="5" t="s">
        <v>1</v>
      </c>
      <c r="M3" s="6">
        <v>1</v>
      </c>
      <c r="N3" s="2"/>
      <c r="O3" s="2"/>
      <c r="P3" s="2"/>
      <c r="Q3" s="2"/>
      <c r="R3" s="3"/>
      <c r="S3" s="3"/>
      <c r="T3" s="4"/>
    </row>
    <row r="4" spans="1:25" hidden="1" x14ac:dyDescent="0.25">
      <c r="A4" s="1"/>
      <c r="B4" s="5" t="s">
        <v>2</v>
      </c>
      <c r="C4" s="6">
        <v>1</v>
      </c>
      <c r="D4" s="2"/>
      <c r="E4" s="2"/>
      <c r="F4" s="2"/>
      <c r="G4" s="2"/>
      <c r="H4" s="3"/>
      <c r="I4" s="3"/>
      <c r="J4" s="4"/>
      <c r="K4" s="2"/>
      <c r="L4" s="5" t="s">
        <v>2</v>
      </c>
      <c r="M4" s="6">
        <v>1</v>
      </c>
      <c r="N4" s="2"/>
      <c r="O4" s="2"/>
      <c r="P4" s="2"/>
      <c r="Q4" s="2"/>
      <c r="R4" s="3"/>
      <c r="S4" s="3"/>
      <c r="T4" s="4"/>
    </row>
    <row r="5" spans="1:25" x14ac:dyDescent="0.25">
      <c r="A5" s="1"/>
      <c r="B5" s="5" t="s">
        <v>3</v>
      </c>
      <c r="C5" s="7" t="s">
        <v>446</v>
      </c>
      <c r="D5" s="262"/>
      <c r="E5" s="262"/>
      <c r="F5" s="262"/>
      <c r="G5" s="262"/>
      <c r="H5" s="262"/>
      <c r="I5" s="171"/>
      <c r="J5" s="4"/>
      <c r="K5" s="2"/>
      <c r="L5" s="5" t="s">
        <v>3</v>
      </c>
      <c r="M5" s="7" t="s">
        <v>446</v>
      </c>
      <c r="N5" s="262"/>
      <c r="O5" s="262"/>
      <c r="P5" s="262"/>
      <c r="Q5" s="262"/>
      <c r="R5" s="262"/>
      <c r="S5" s="171"/>
      <c r="T5" s="4"/>
    </row>
    <row r="6" spans="1:25" x14ac:dyDescent="0.25">
      <c r="A6" s="1"/>
      <c r="B6" s="8" t="s">
        <v>6</v>
      </c>
      <c r="C6" s="186" t="s">
        <v>413</v>
      </c>
      <c r="D6" s="2"/>
      <c r="E6" s="2"/>
      <c r="F6" s="2"/>
      <c r="G6" s="2"/>
      <c r="H6" s="3"/>
      <c r="I6" s="3"/>
      <c r="J6" s="4"/>
      <c r="K6" s="2"/>
      <c r="L6" s="8" t="s">
        <v>6</v>
      </c>
      <c r="M6" s="186" t="s">
        <v>276</v>
      </c>
      <c r="N6" s="2"/>
      <c r="O6" s="2"/>
      <c r="P6" s="2"/>
      <c r="Q6" s="2"/>
      <c r="R6" s="3"/>
      <c r="S6" s="3"/>
      <c r="T6" s="4"/>
    </row>
    <row r="7" spans="1:25" x14ac:dyDescent="0.25">
      <c r="A7" s="1"/>
      <c r="B7" s="2"/>
      <c r="C7" s="99"/>
      <c r="D7" s="99"/>
      <c r="E7" s="2"/>
      <c r="F7" s="2"/>
      <c r="G7" s="2"/>
      <c r="H7" s="3"/>
      <c r="I7" s="3"/>
      <c r="J7" s="4"/>
      <c r="K7" s="2"/>
      <c r="L7" s="2"/>
      <c r="M7" s="99"/>
      <c r="N7" s="99"/>
      <c r="O7" s="2"/>
      <c r="P7" s="2"/>
      <c r="Q7" s="2"/>
      <c r="R7" s="3"/>
      <c r="S7" s="3"/>
      <c r="T7" s="4"/>
    </row>
    <row r="8" spans="1:25" ht="38.25" x14ac:dyDescent="0.25">
      <c r="A8" s="233" t="s">
        <v>8</v>
      </c>
      <c r="B8" s="234" t="s">
        <v>9</v>
      </c>
      <c r="C8" s="234"/>
      <c r="D8" s="234" t="s">
        <v>375</v>
      </c>
      <c r="E8" s="234" t="s">
        <v>11</v>
      </c>
      <c r="F8" s="234"/>
      <c r="G8" s="234"/>
      <c r="H8" s="235" t="s">
        <v>12</v>
      </c>
      <c r="I8" s="150" t="s">
        <v>415</v>
      </c>
      <c r="J8" s="10" t="s">
        <v>13</v>
      </c>
      <c r="K8" s="236" t="s">
        <v>8</v>
      </c>
      <c r="L8" s="234" t="s">
        <v>9</v>
      </c>
      <c r="M8" s="234"/>
      <c r="N8" s="234" t="s">
        <v>372</v>
      </c>
      <c r="O8" s="234" t="s">
        <v>11</v>
      </c>
      <c r="P8" s="234"/>
      <c r="Q8" s="234"/>
      <c r="R8" s="235" t="s">
        <v>12</v>
      </c>
      <c r="S8" s="150" t="s">
        <v>415</v>
      </c>
      <c r="T8" s="12" t="s">
        <v>13</v>
      </c>
    </row>
    <row r="9" spans="1:25" ht="24" customHeight="1" x14ac:dyDescent="0.25">
      <c r="A9" s="233"/>
      <c r="B9" s="234"/>
      <c r="C9" s="234"/>
      <c r="D9" s="234"/>
      <c r="E9" s="172" t="s">
        <v>14</v>
      </c>
      <c r="F9" s="172" t="s">
        <v>15</v>
      </c>
      <c r="G9" s="172" t="s">
        <v>16</v>
      </c>
      <c r="H9" s="235"/>
      <c r="I9" s="150" t="s">
        <v>416</v>
      </c>
      <c r="J9" s="12" t="s">
        <v>17</v>
      </c>
      <c r="K9" s="236"/>
      <c r="L9" s="234"/>
      <c r="M9" s="234"/>
      <c r="N9" s="234"/>
      <c r="O9" s="172" t="s">
        <v>14</v>
      </c>
      <c r="P9" s="172" t="s">
        <v>15</v>
      </c>
      <c r="Q9" s="172" t="s">
        <v>16</v>
      </c>
      <c r="R9" s="235"/>
      <c r="S9" s="150" t="s">
        <v>416</v>
      </c>
      <c r="T9" s="12" t="s">
        <v>17</v>
      </c>
    </row>
    <row r="10" spans="1:25" x14ac:dyDescent="0.25">
      <c r="A10" s="252" t="s">
        <v>18</v>
      </c>
      <c r="B10" s="253"/>
      <c r="C10" s="253"/>
      <c r="D10" s="253"/>
      <c r="E10" s="253"/>
      <c r="F10" s="253"/>
      <c r="G10" s="253"/>
      <c r="H10" s="253"/>
      <c r="I10" s="254"/>
      <c r="J10" s="255"/>
      <c r="K10" s="258"/>
      <c r="L10" s="253"/>
      <c r="M10" s="253"/>
      <c r="N10" s="253"/>
      <c r="O10" s="253"/>
      <c r="P10" s="253"/>
      <c r="Q10" s="253"/>
      <c r="R10" s="253"/>
      <c r="S10" s="254"/>
      <c r="T10" s="255"/>
    </row>
    <row r="11" spans="1:25" ht="15" customHeight="1" x14ac:dyDescent="0.25">
      <c r="A11" s="175" t="str">
        <f>[2]МЕНЮ!A208</f>
        <v>6/М</v>
      </c>
      <c r="B11" s="316" t="str">
        <f>[2]МЕНЮ!B208</f>
        <v>Масло сливочное</v>
      </c>
      <c r="C11" s="249"/>
      <c r="D11" s="317">
        <v>5</v>
      </c>
      <c r="E11" s="177">
        <v>0.03</v>
      </c>
      <c r="F11" s="177">
        <v>4.13</v>
      </c>
      <c r="G11" s="177">
        <v>0.04</v>
      </c>
      <c r="H11" s="178">
        <v>37.4</v>
      </c>
      <c r="I11" s="152"/>
      <c r="J11" s="180"/>
      <c r="K11" s="156" t="str">
        <f t="shared" ref="K11:M15" si="0">A11</f>
        <v>6/М</v>
      </c>
      <c r="L11" s="248" t="str">
        <f t="shared" si="0"/>
        <v>Масло сливочное</v>
      </c>
      <c r="M11" s="333"/>
      <c r="N11" s="362">
        <v>7</v>
      </c>
      <c r="O11" s="177">
        <v>0.04</v>
      </c>
      <c r="P11" s="177">
        <v>5.78</v>
      </c>
      <c r="Q11" s="177">
        <v>0.06</v>
      </c>
      <c r="R11" s="177">
        <v>52.36</v>
      </c>
      <c r="S11" s="152"/>
      <c r="T11" s="180"/>
      <c r="U11" s="154"/>
      <c r="V11" s="167"/>
      <c r="W11" s="167"/>
      <c r="X11" s="167"/>
      <c r="Y11" s="167"/>
    </row>
    <row r="12" spans="1:25" ht="15" customHeight="1" x14ac:dyDescent="0.25">
      <c r="A12" s="176" t="str">
        <f>[2]МЕНЮ!A209</f>
        <v>7/М</v>
      </c>
      <c r="B12" s="316" t="str">
        <f>[2]МЕНЮ!B209</f>
        <v>Сыр полутвердый</v>
      </c>
      <c r="C12" s="249"/>
      <c r="D12" s="317">
        <v>10</v>
      </c>
      <c r="E12" s="177">
        <v>2.3199999999999998</v>
      </c>
      <c r="F12" s="177">
        <v>2.95</v>
      </c>
      <c r="G12" s="180"/>
      <c r="H12" s="178">
        <v>36.4</v>
      </c>
      <c r="I12" s="151"/>
      <c r="J12" s="177">
        <v>7.0000000000000007E-2</v>
      </c>
      <c r="K12" s="156" t="str">
        <f t="shared" si="0"/>
        <v>7/М</v>
      </c>
      <c r="L12" s="248" t="str">
        <f t="shared" si="0"/>
        <v>Сыр полутвердый</v>
      </c>
      <c r="M12" s="333"/>
      <c r="N12" s="363">
        <v>15</v>
      </c>
      <c r="O12" s="177">
        <v>3.48</v>
      </c>
      <c r="P12" s="177">
        <v>4.43</v>
      </c>
      <c r="Q12" s="180"/>
      <c r="R12" s="178">
        <v>54.6</v>
      </c>
      <c r="S12" s="151"/>
      <c r="T12" s="177">
        <v>0.11</v>
      </c>
      <c r="V12" s="166"/>
      <c r="W12" s="166"/>
      <c r="X12" s="166"/>
      <c r="Y12" s="167"/>
    </row>
    <row r="13" spans="1:25" ht="15" customHeight="1" x14ac:dyDescent="0.25">
      <c r="A13" s="176" t="str">
        <f>[2]МЕНЮ!A210</f>
        <v>199/М/ССЖ</v>
      </c>
      <c r="B13" s="316" t="str">
        <f>[2]МЕНЮ!B210</f>
        <v>Каша жидкая молочная из манной крупы</v>
      </c>
      <c r="C13" s="249"/>
      <c r="D13" s="317">
        <v>150</v>
      </c>
      <c r="E13" s="177">
        <v>5.09</v>
      </c>
      <c r="F13" s="177">
        <v>3.16</v>
      </c>
      <c r="G13" s="177">
        <v>21.08</v>
      </c>
      <c r="H13" s="177">
        <v>132.99</v>
      </c>
      <c r="I13" s="151"/>
      <c r="J13" s="177">
        <v>0.55000000000000004</v>
      </c>
      <c r="K13" s="162" t="str">
        <f t="shared" si="0"/>
        <v>199/М/ССЖ</v>
      </c>
      <c r="L13" s="248" t="str">
        <f t="shared" si="0"/>
        <v>Каша жидкая молочная из манной крупы</v>
      </c>
      <c r="M13" s="333"/>
      <c r="N13" s="363">
        <v>200</v>
      </c>
      <c r="O13" s="177">
        <v>6.82</v>
      </c>
      <c r="P13" s="177">
        <v>4.22</v>
      </c>
      <c r="Q13" s="177">
        <v>28.63</v>
      </c>
      <c r="R13" s="177">
        <v>179.52</v>
      </c>
      <c r="S13" s="151"/>
      <c r="T13" s="177">
        <v>0.73</v>
      </c>
      <c r="V13" s="166"/>
      <c r="W13" s="166"/>
      <c r="X13" s="166"/>
      <c r="Y13" s="167"/>
    </row>
    <row r="14" spans="1:25" ht="15" customHeight="1" x14ac:dyDescent="0.25">
      <c r="A14" s="13" t="str">
        <f>[2]МЕНЮ!A211</f>
        <v>414/М/ССЖ</v>
      </c>
      <c r="B14" s="316" t="str">
        <f>[2]МЕНЮ!B211</f>
        <v>Напиток кофейный на молоке (3,2%), 180/8</v>
      </c>
      <c r="C14" s="249"/>
      <c r="D14" s="317">
        <v>180</v>
      </c>
      <c r="E14" s="177">
        <v>2.98</v>
      </c>
      <c r="F14" s="178">
        <v>3.2</v>
      </c>
      <c r="G14" s="177">
        <v>13.96</v>
      </c>
      <c r="H14" s="178">
        <v>97.8</v>
      </c>
      <c r="I14" s="151"/>
      <c r="J14" s="178">
        <v>1.4</v>
      </c>
      <c r="K14" s="156" t="str">
        <f t="shared" si="0"/>
        <v>414/М/ССЖ</v>
      </c>
      <c r="L14" s="248" t="str">
        <f t="shared" si="0"/>
        <v>Напиток кофейный на молоке (3,2%), 180/8</v>
      </c>
      <c r="M14" s="333"/>
      <c r="N14" s="363">
        <v>180</v>
      </c>
      <c r="O14" s="177">
        <v>2.98</v>
      </c>
      <c r="P14" s="178">
        <v>3.2</v>
      </c>
      <c r="Q14" s="177">
        <v>15.96</v>
      </c>
      <c r="R14" s="177">
        <v>105.78</v>
      </c>
      <c r="S14" s="151"/>
      <c r="T14" s="178">
        <v>1.4</v>
      </c>
      <c r="V14" s="166"/>
      <c r="W14" s="154"/>
      <c r="Y14" s="161"/>
    </row>
    <row r="15" spans="1:25" ht="14.25" customHeight="1" x14ac:dyDescent="0.25">
      <c r="A15" s="13"/>
      <c r="B15" s="316" t="str">
        <f>[2]МЕНЮ!B212</f>
        <v>Хлеб пшеничный</v>
      </c>
      <c r="C15" s="249"/>
      <c r="D15" s="317">
        <v>15</v>
      </c>
      <c r="E15" s="177">
        <v>1.1399999999999999</v>
      </c>
      <c r="F15" s="177">
        <v>0.12</v>
      </c>
      <c r="G15" s="177">
        <v>7.38</v>
      </c>
      <c r="H15" s="177">
        <v>35.25</v>
      </c>
      <c r="I15" s="151"/>
      <c r="J15" s="180"/>
      <c r="K15" s="156"/>
      <c r="L15" s="248" t="str">
        <f t="shared" si="0"/>
        <v>Хлеб пшеничный</v>
      </c>
      <c r="M15" s="249"/>
      <c r="N15" s="363">
        <v>20</v>
      </c>
      <c r="O15" s="177">
        <v>1.52</v>
      </c>
      <c r="P15" s="177">
        <v>0.16</v>
      </c>
      <c r="Q15" s="177">
        <v>9.84</v>
      </c>
      <c r="R15" s="179">
        <v>47</v>
      </c>
      <c r="S15" s="151"/>
      <c r="T15" s="180"/>
      <c r="U15" s="154"/>
      <c r="V15" s="166"/>
      <c r="X15" s="154"/>
      <c r="Y15" s="161"/>
    </row>
    <row r="16" spans="1:25" ht="15" hidden="1" customHeight="1" x14ac:dyDescent="0.25">
      <c r="A16" s="13"/>
      <c r="B16" s="250"/>
      <c r="C16" s="249"/>
      <c r="D16" s="14"/>
      <c r="E16" s="15"/>
      <c r="F16" s="15"/>
      <c r="G16" s="15"/>
      <c r="H16" s="16"/>
      <c r="I16" s="151"/>
      <c r="J16" s="17"/>
      <c r="K16" s="156"/>
      <c r="L16" s="260"/>
      <c r="M16" s="260"/>
      <c r="N16" s="14"/>
      <c r="O16" s="15"/>
      <c r="P16" s="15"/>
      <c r="Q16" s="15"/>
      <c r="R16" s="16"/>
      <c r="S16" s="151"/>
      <c r="T16" s="17"/>
      <c r="V16" s="154"/>
      <c r="Y16" s="154"/>
    </row>
    <row r="17" spans="1:25" x14ac:dyDescent="0.25">
      <c r="A17" s="252" t="s">
        <v>428</v>
      </c>
      <c r="B17" s="253"/>
      <c r="C17" s="253"/>
      <c r="D17" s="253"/>
      <c r="E17" s="253"/>
      <c r="F17" s="253"/>
      <c r="G17" s="253"/>
      <c r="H17" s="253"/>
      <c r="I17" s="254"/>
      <c r="J17" s="255"/>
      <c r="K17" s="258"/>
      <c r="L17" s="253"/>
      <c r="M17" s="253"/>
      <c r="N17" s="253"/>
      <c r="O17" s="253"/>
      <c r="P17" s="253"/>
      <c r="Q17" s="253"/>
      <c r="R17" s="253"/>
      <c r="S17" s="254"/>
      <c r="T17" s="255"/>
      <c r="V17" s="154"/>
      <c r="Y17" s="154"/>
    </row>
    <row r="18" spans="1:25" ht="16.5" x14ac:dyDescent="0.25">
      <c r="A18" s="175" t="str">
        <f>[2]МЕНЮ!A215</f>
        <v>386/М</v>
      </c>
      <c r="B18" s="248" t="str">
        <f>[2]МЕНЮ!B215</f>
        <v>Мандарин</v>
      </c>
      <c r="C18" s="249"/>
      <c r="D18" s="176">
        <v>100</v>
      </c>
      <c r="E18" s="178">
        <v>0.8</v>
      </c>
      <c r="F18" s="178">
        <v>0.2</v>
      </c>
      <c r="G18" s="178">
        <v>7.5</v>
      </c>
      <c r="H18" s="179">
        <v>38</v>
      </c>
      <c r="I18" s="151"/>
      <c r="J18" s="20">
        <v>38</v>
      </c>
      <c r="K18" s="155" t="str">
        <f t="shared" ref="K18:T18" si="1">A18</f>
        <v>386/М</v>
      </c>
      <c r="L18" s="259" t="str">
        <f t="shared" si="1"/>
        <v>Мандарин</v>
      </c>
      <c r="M18" s="260"/>
      <c r="N18" s="14">
        <f t="shared" si="1"/>
        <v>100</v>
      </c>
      <c r="O18" s="15">
        <f t="shared" si="1"/>
        <v>0.8</v>
      </c>
      <c r="P18" s="15">
        <f t="shared" si="1"/>
        <v>0.2</v>
      </c>
      <c r="Q18" s="15">
        <f t="shared" si="1"/>
        <v>7.5</v>
      </c>
      <c r="R18" s="16">
        <f t="shared" si="1"/>
        <v>38</v>
      </c>
      <c r="S18" s="151">
        <f t="shared" si="1"/>
        <v>0</v>
      </c>
      <c r="T18" s="20">
        <f t="shared" si="1"/>
        <v>38</v>
      </c>
      <c r="U18" s="168"/>
    </row>
    <row r="19" spans="1:25" x14ac:dyDescent="0.25">
      <c r="A19" s="261" t="s">
        <v>29</v>
      </c>
      <c r="B19" s="256"/>
      <c r="C19" s="256"/>
      <c r="D19" s="256"/>
      <c r="E19" s="256"/>
      <c r="F19" s="256"/>
      <c r="G19" s="256"/>
      <c r="H19" s="256"/>
      <c r="I19" s="256"/>
      <c r="J19" s="257"/>
      <c r="K19" s="256"/>
      <c r="L19" s="256"/>
      <c r="M19" s="256"/>
      <c r="N19" s="256"/>
      <c r="O19" s="256"/>
      <c r="P19" s="256"/>
      <c r="Q19" s="256"/>
      <c r="R19" s="256"/>
      <c r="S19" s="256"/>
      <c r="T19" s="257"/>
      <c r="V19" s="154"/>
    </row>
    <row r="20" spans="1:25" s="158" customFormat="1" ht="23.25" customHeight="1" x14ac:dyDescent="0.25">
      <c r="A20" s="30" t="str">
        <f>[2]МЕНЮ!A218</f>
        <v>27/М/ССЖ</v>
      </c>
      <c r="B20" s="227" t="str">
        <f>[2]МЕНЮ!B218</f>
        <v>Салат из свежих помидоров и перца сладкого</v>
      </c>
      <c r="C20" s="228"/>
      <c r="D20" s="317">
        <v>30</v>
      </c>
      <c r="E20" s="177">
        <v>0.36</v>
      </c>
      <c r="F20" s="177">
        <v>1.05</v>
      </c>
      <c r="G20" s="177">
        <v>1.41</v>
      </c>
      <c r="H20" s="177">
        <v>17.04</v>
      </c>
      <c r="I20" s="27"/>
      <c r="J20" s="179">
        <v>23</v>
      </c>
      <c r="K20" s="30" t="str">
        <f>[1]МЕНЮ!A216</f>
        <v>27/М/ССЖ</v>
      </c>
      <c r="L20" s="334" t="str">
        <f>[1]МЕНЮ!B216</f>
        <v>Салат из свежих помидоров и перца сладкого</v>
      </c>
      <c r="M20" s="335"/>
      <c r="N20" s="364">
        <v>60</v>
      </c>
      <c r="O20" s="177">
        <v>0.71</v>
      </c>
      <c r="P20" s="178">
        <v>2.1</v>
      </c>
      <c r="Q20" s="177">
        <v>2.74</v>
      </c>
      <c r="R20" s="177">
        <v>33.659999999999997</v>
      </c>
      <c r="S20" s="27"/>
      <c r="T20" s="178">
        <v>45.9</v>
      </c>
      <c r="U20" s="157"/>
    </row>
    <row r="21" spans="1:25" s="158" customFormat="1" ht="27.75" customHeight="1" x14ac:dyDescent="0.25">
      <c r="A21" s="30" t="str">
        <f>[2]МЕНЮ!A219</f>
        <v>87/М/ССЖ</v>
      </c>
      <c r="B21" s="227" t="str">
        <f>[2]МЕНЮ!B219</f>
        <v>Суп картофельный с бобовыми (фасолью) с говядиной, 170/10</v>
      </c>
      <c r="C21" s="228"/>
      <c r="D21" s="317">
        <v>180</v>
      </c>
      <c r="E21" s="177">
        <v>6.61</v>
      </c>
      <c r="F21" s="177">
        <v>5.43</v>
      </c>
      <c r="G21" s="177">
        <v>12.34</v>
      </c>
      <c r="H21" s="177">
        <v>125.39</v>
      </c>
      <c r="I21" s="27"/>
      <c r="J21" s="177">
        <v>3.97</v>
      </c>
      <c r="K21" s="30" t="str">
        <f>[1]МЕНЮ!A217</f>
        <v>87/М/ССЖ</v>
      </c>
      <c r="L21" s="334" t="str">
        <f>[1]МЕНЮ!B217</f>
        <v>Суп картофельный с бобовыми (фасолью) с говядиной, 190/10</v>
      </c>
      <c r="M21" s="335"/>
      <c r="N21" s="365">
        <v>200</v>
      </c>
      <c r="O21" s="177">
        <v>6.85</v>
      </c>
      <c r="P21" s="177">
        <v>6.33</v>
      </c>
      <c r="Q21" s="177">
        <v>13.06</v>
      </c>
      <c r="R21" s="177">
        <v>137.56</v>
      </c>
      <c r="S21" s="27"/>
      <c r="T21" s="177">
        <v>4.1500000000000004</v>
      </c>
      <c r="U21" s="157"/>
    </row>
    <row r="22" spans="1:25" s="158" customFormat="1" ht="25.5" customHeight="1" x14ac:dyDescent="0.25">
      <c r="A22" s="30" t="str">
        <f>[2]МЕНЮ!A220</f>
        <v>292/М/ССЖ</v>
      </c>
      <c r="B22" s="227" t="str">
        <f>[2]МЕНЮ!B220</f>
        <v>Жаркое по-домашнему (свинина)</v>
      </c>
      <c r="C22" s="228"/>
      <c r="D22" s="317">
        <v>170</v>
      </c>
      <c r="E22" s="177">
        <v>9.7899999999999991</v>
      </c>
      <c r="F22" s="177">
        <v>13.77</v>
      </c>
      <c r="G22" s="177">
        <v>18.55</v>
      </c>
      <c r="H22" s="177">
        <v>238.39</v>
      </c>
      <c r="I22" s="27"/>
      <c r="J22" s="177">
        <v>10.48</v>
      </c>
      <c r="K22" s="30" t="str">
        <f>[1]МЕНЮ!A218</f>
        <v>292/М/ССЖ</v>
      </c>
      <c r="L22" s="334" t="str">
        <f>[1]МЕНЮ!B218</f>
        <v>Жаркое по-домашнему (свинина)</v>
      </c>
      <c r="M22" s="335"/>
      <c r="N22" s="365">
        <v>200</v>
      </c>
      <c r="O22" s="177">
        <v>12.75</v>
      </c>
      <c r="P22" s="177">
        <v>18.149999999999999</v>
      </c>
      <c r="Q22" s="177">
        <v>21.75</v>
      </c>
      <c r="R22" s="178">
        <v>302.89999999999998</v>
      </c>
      <c r="S22" s="27"/>
      <c r="T22" s="177">
        <v>12.26</v>
      </c>
      <c r="U22" s="157"/>
    </row>
    <row r="23" spans="1:25" s="158" customFormat="1" ht="23.25" customHeight="1" x14ac:dyDescent="0.25">
      <c r="A23" s="30"/>
      <c r="B23" s="227" t="str">
        <f>[2]МЕНЮ!B221</f>
        <v>Сок фруктовый</v>
      </c>
      <c r="C23" s="228"/>
      <c r="D23" s="317">
        <v>150</v>
      </c>
      <c r="E23" s="177">
        <v>0.75</v>
      </c>
      <c r="F23" s="177">
        <v>0.15</v>
      </c>
      <c r="G23" s="177">
        <v>15.15</v>
      </c>
      <c r="H23" s="179">
        <v>69</v>
      </c>
      <c r="I23" s="27"/>
      <c r="J23" s="179">
        <v>3</v>
      </c>
      <c r="K23" s="30"/>
      <c r="L23" s="334" t="str">
        <f>[1]МЕНЮ!B219</f>
        <v>Сок фруктовый</v>
      </c>
      <c r="M23" s="335"/>
      <c r="N23" s="365">
        <v>180</v>
      </c>
      <c r="O23" s="178">
        <v>0.9</v>
      </c>
      <c r="P23" s="177">
        <v>0.18</v>
      </c>
      <c r="Q23" s="177">
        <v>18.18</v>
      </c>
      <c r="R23" s="178">
        <v>82.8</v>
      </c>
      <c r="S23" s="27"/>
      <c r="T23" s="178">
        <v>3.6</v>
      </c>
      <c r="U23" s="157"/>
    </row>
    <row r="24" spans="1:25" s="158" customFormat="1" ht="16.5" x14ac:dyDescent="0.25">
      <c r="A24" s="30"/>
      <c r="B24" s="227" t="str">
        <f>[2]МЕНЮ!B222</f>
        <v>Хлеб пшеничный</v>
      </c>
      <c r="C24" s="228"/>
      <c r="D24" s="317">
        <v>20</v>
      </c>
      <c r="E24" s="177">
        <v>1.52</v>
      </c>
      <c r="F24" s="177">
        <v>0.16</v>
      </c>
      <c r="G24" s="177">
        <v>9.84</v>
      </c>
      <c r="H24" s="179">
        <v>47</v>
      </c>
      <c r="I24" s="27"/>
      <c r="J24" s="180"/>
      <c r="K24" s="30"/>
      <c r="L24" s="334" t="str">
        <f>[1]МЕНЮ!B220</f>
        <v>Хлеб пшеничный</v>
      </c>
      <c r="M24" s="335"/>
      <c r="N24" s="365">
        <v>20</v>
      </c>
      <c r="O24" s="177">
        <v>1.52</v>
      </c>
      <c r="P24" s="177">
        <v>0.16</v>
      </c>
      <c r="Q24" s="177">
        <v>9.84</v>
      </c>
      <c r="R24" s="179">
        <v>47</v>
      </c>
      <c r="S24" s="27"/>
      <c r="T24" s="180"/>
    </row>
    <row r="25" spans="1:25" s="161" customFormat="1" ht="21.75" customHeight="1" x14ac:dyDescent="0.25">
      <c r="A25" s="30"/>
      <c r="B25" s="227" t="str">
        <f>[2]МЕНЮ!B223</f>
        <v>Хлеб ржано-пшеничный</v>
      </c>
      <c r="C25" s="228"/>
      <c r="D25" s="317">
        <v>10</v>
      </c>
      <c r="E25" s="177">
        <v>0.56000000000000005</v>
      </c>
      <c r="F25" s="177">
        <v>0.11</v>
      </c>
      <c r="G25" s="177">
        <v>4.9400000000000004</v>
      </c>
      <c r="H25" s="178">
        <v>23.2</v>
      </c>
      <c r="I25" s="159"/>
      <c r="J25" s="180"/>
      <c r="K25" s="30"/>
      <c r="L25" s="334" t="str">
        <f>[1]МЕНЮ!B221</f>
        <v>Хлеб ржано-пшеничный</v>
      </c>
      <c r="M25" s="335"/>
      <c r="N25" s="365">
        <v>30</v>
      </c>
      <c r="O25" s="177">
        <v>1.68</v>
      </c>
      <c r="P25" s="177">
        <v>0.33</v>
      </c>
      <c r="Q25" s="177">
        <v>14.82</v>
      </c>
      <c r="R25" s="178">
        <v>69.599999999999994</v>
      </c>
      <c r="S25" s="27"/>
      <c r="T25" s="180"/>
      <c r="U25" s="160"/>
    </row>
    <row r="26" spans="1:25" s="158" customFormat="1" ht="18" customHeight="1" x14ac:dyDescent="0.25">
      <c r="A26" s="30"/>
      <c r="B26" s="228"/>
      <c r="C26" s="228"/>
      <c r="D26" s="25"/>
      <c r="E26" s="27"/>
      <c r="F26" s="27"/>
      <c r="G26" s="27"/>
      <c r="H26" s="27"/>
      <c r="I26" s="27"/>
      <c r="J26" s="152"/>
      <c r="K26" s="30"/>
      <c r="L26" s="228"/>
      <c r="M26" s="228"/>
      <c r="N26" s="25"/>
      <c r="O26" s="27"/>
      <c r="P26" s="27"/>
      <c r="Q26" s="27"/>
      <c r="R26" s="27"/>
      <c r="S26" s="27"/>
      <c r="T26" s="27"/>
      <c r="U26" s="157"/>
    </row>
    <row r="27" spans="1:25" x14ac:dyDescent="0.25">
      <c r="A27" s="252" t="s">
        <v>38</v>
      </c>
      <c r="B27" s="253"/>
      <c r="C27" s="253"/>
      <c r="D27" s="253"/>
      <c r="E27" s="253"/>
      <c r="F27" s="253"/>
      <c r="G27" s="253"/>
      <c r="H27" s="253"/>
      <c r="I27" s="254"/>
      <c r="J27" s="255"/>
      <c r="K27" s="256"/>
      <c r="L27" s="256"/>
      <c r="M27" s="256"/>
      <c r="N27" s="256"/>
      <c r="O27" s="256"/>
      <c r="P27" s="256"/>
      <c r="Q27" s="256"/>
      <c r="R27" s="256"/>
      <c r="S27" s="256"/>
      <c r="T27" s="257"/>
      <c r="U27" s="154"/>
      <c r="V27" s="158"/>
      <c r="Y27" s="158"/>
    </row>
    <row r="28" spans="1:25" ht="15" customHeight="1" x14ac:dyDescent="0.25">
      <c r="A28" s="30" t="str">
        <f>[2]МЕНЮ!A226</f>
        <v>441/М/ССЖ</v>
      </c>
      <c r="B28" s="316" t="str">
        <f>[2]МЕНЮ!B226</f>
        <v>Ватрушка с творогом</v>
      </c>
      <c r="C28" s="249"/>
      <c r="D28" s="317">
        <v>50</v>
      </c>
      <c r="E28" s="177">
        <v>5.35</v>
      </c>
      <c r="F28" s="177">
        <v>3.55</v>
      </c>
      <c r="G28" s="177">
        <v>16.73</v>
      </c>
      <c r="H28" s="177">
        <v>119.95</v>
      </c>
      <c r="I28" s="151"/>
      <c r="J28" s="177">
        <v>0.05</v>
      </c>
      <c r="K28" s="30" t="str">
        <f t="shared" ref="K28:M29" si="2">A28</f>
        <v>441/М/ССЖ</v>
      </c>
      <c r="L28" s="251" t="str">
        <f t="shared" si="2"/>
        <v>Ватрушка с творогом</v>
      </c>
      <c r="M28" s="361"/>
      <c r="N28" s="366">
        <v>50</v>
      </c>
      <c r="O28" s="177">
        <v>5.35</v>
      </c>
      <c r="P28" s="177">
        <v>3.55</v>
      </c>
      <c r="Q28" s="177">
        <v>16.73</v>
      </c>
      <c r="R28" s="177">
        <v>119.95</v>
      </c>
      <c r="S28" s="151"/>
      <c r="T28" s="177">
        <v>0.05</v>
      </c>
      <c r="U28" s="170"/>
      <c r="V28" s="169"/>
    </row>
    <row r="29" spans="1:25" ht="15" customHeight="1" x14ac:dyDescent="0.25">
      <c r="A29" s="13"/>
      <c r="B29" s="316" t="str">
        <f>[2]МЕНЮ!B227</f>
        <v>Йогурт питьевой</v>
      </c>
      <c r="C29" s="249"/>
      <c r="D29" s="317">
        <v>180</v>
      </c>
      <c r="E29" s="177">
        <v>5.04</v>
      </c>
      <c r="F29" s="178">
        <v>4.5</v>
      </c>
      <c r="G29" s="178">
        <v>23.4</v>
      </c>
      <c r="H29" s="178">
        <v>154.80000000000001</v>
      </c>
      <c r="I29" s="151"/>
      <c r="J29" s="177">
        <v>2.88</v>
      </c>
      <c r="K29" s="13"/>
      <c r="L29" s="251" t="str">
        <f t="shared" si="2"/>
        <v>Йогурт питьевой</v>
      </c>
      <c r="M29" s="361"/>
      <c r="N29" s="367">
        <v>200</v>
      </c>
      <c r="O29" s="178">
        <v>5.6</v>
      </c>
      <c r="P29" s="179">
        <v>5</v>
      </c>
      <c r="Q29" s="179">
        <v>26</v>
      </c>
      <c r="R29" s="179">
        <v>172</v>
      </c>
      <c r="S29" s="151"/>
      <c r="T29" s="178">
        <v>3.2</v>
      </c>
    </row>
    <row r="30" spans="1:25" x14ac:dyDescent="0.25">
      <c r="A30" s="252" t="s">
        <v>42</v>
      </c>
      <c r="B30" s="253"/>
      <c r="C30" s="253"/>
      <c r="D30" s="253"/>
      <c r="E30" s="253"/>
      <c r="F30" s="253"/>
      <c r="G30" s="253"/>
      <c r="H30" s="253"/>
      <c r="I30" s="254"/>
      <c r="J30" s="255"/>
      <c r="K30" s="256"/>
      <c r="L30" s="256"/>
      <c r="M30" s="256"/>
      <c r="N30" s="256"/>
      <c r="O30" s="256"/>
      <c r="P30" s="256"/>
      <c r="Q30" s="256"/>
      <c r="R30" s="256"/>
      <c r="S30" s="256"/>
      <c r="T30" s="257"/>
    </row>
    <row r="31" spans="1:25" ht="25.15" customHeight="1" x14ac:dyDescent="0.25">
      <c r="A31" s="30" t="str">
        <f>[2]МЕНЮ!A230</f>
        <v>71/И</v>
      </c>
      <c r="B31" s="247" t="str">
        <f>[2]МЕНЮ!B230</f>
        <v>Подгарнировка из свежих огурцов</v>
      </c>
      <c r="C31" s="210"/>
      <c r="D31" s="317">
        <v>30</v>
      </c>
      <c r="E31" s="177">
        <v>0.21</v>
      </c>
      <c r="F31" s="177">
        <v>0.03</v>
      </c>
      <c r="G31" s="177">
        <v>0.56999999999999995</v>
      </c>
      <c r="H31" s="178">
        <v>3.3</v>
      </c>
      <c r="I31" s="152"/>
      <c r="J31" s="178">
        <v>2.1</v>
      </c>
      <c r="K31" s="30" t="str">
        <f>[1]МЕНЮ!A228</f>
        <v>71/И</v>
      </c>
      <c r="L31" s="247" t="str">
        <f>[1]МЕНЮ!B228</f>
        <v>Подгарнировка из свежих огурцов</v>
      </c>
      <c r="M31" s="210"/>
      <c r="N31" s="368">
        <v>30</v>
      </c>
      <c r="O31" s="177">
        <v>0.21</v>
      </c>
      <c r="P31" s="177">
        <v>0.03</v>
      </c>
      <c r="Q31" s="177">
        <v>0.56999999999999995</v>
      </c>
      <c r="R31" s="178">
        <v>3.3</v>
      </c>
      <c r="S31" s="152"/>
      <c r="T31" s="178">
        <v>2.1</v>
      </c>
      <c r="U31" s="154"/>
      <c r="V31" s="154"/>
    </row>
    <row r="32" spans="1:25" ht="29.25" customHeight="1" x14ac:dyDescent="0.25">
      <c r="A32" s="30" t="str">
        <f>[2]МЕНЮ!A231</f>
        <v>329/М/ССЖ</v>
      </c>
      <c r="B32" s="247" t="str">
        <f>[2]МЕНЮ!B231</f>
        <v>Кнели из кур на пару с маслом сливочным, 60/3</v>
      </c>
      <c r="C32" s="210"/>
      <c r="D32" s="317">
        <v>63</v>
      </c>
      <c r="E32" s="177">
        <v>12.03</v>
      </c>
      <c r="F32" s="179">
        <v>8.48</v>
      </c>
      <c r="G32" s="177">
        <v>4.6399999999999997</v>
      </c>
      <c r="H32" s="177">
        <v>144.83000000000001</v>
      </c>
      <c r="I32" s="152"/>
      <c r="J32" s="177">
        <v>0.06</v>
      </c>
      <c r="K32" s="30" t="str">
        <f>[1]МЕНЮ!A229</f>
        <v>329/М/ССЖ</v>
      </c>
      <c r="L32" s="247" t="str">
        <f>[1]МЕНЮ!B229</f>
        <v>Кнели из кур на пару с маслом сливочным, 80/5</v>
      </c>
      <c r="M32" s="210"/>
      <c r="N32" s="369">
        <v>85</v>
      </c>
      <c r="O32" s="177">
        <v>13.889999999999999</v>
      </c>
      <c r="P32" s="177">
        <v>11.45</v>
      </c>
      <c r="Q32" s="177">
        <v>6.36</v>
      </c>
      <c r="R32" s="177">
        <v>186.26000000000002</v>
      </c>
      <c r="S32" s="151"/>
      <c r="T32" s="178">
        <v>0.1</v>
      </c>
      <c r="U32" s="154"/>
    </row>
    <row r="33" spans="1:20" ht="15" customHeight="1" x14ac:dyDescent="0.25">
      <c r="A33" s="30" t="str">
        <f>[2]МЕНЮ!A232</f>
        <v>415/К/КССЖ</v>
      </c>
      <c r="B33" s="248" t="str">
        <f>[2]МЕНЮ!B232</f>
        <v>Рис припущенный с овощами</v>
      </c>
      <c r="C33" s="249"/>
      <c r="D33" s="317">
        <v>110</v>
      </c>
      <c r="E33" s="177">
        <v>2.35</v>
      </c>
      <c r="F33" s="178">
        <v>3.2</v>
      </c>
      <c r="G33" s="177">
        <v>21.23</v>
      </c>
      <c r="H33" s="177">
        <v>123.06</v>
      </c>
      <c r="I33" s="151"/>
      <c r="J33" s="177">
        <v>1.32</v>
      </c>
      <c r="K33" s="30" t="str">
        <f>[1]МЕНЮ!A230</f>
        <v>415/К/КССЖ</v>
      </c>
      <c r="L33" s="248" t="str">
        <f>[1]МЕНЮ!B230</f>
        <v>Рис припущенный с овощами</v>
      </c>
      <c r="M33" s="249"/>
      <c r="N33" s="369">
        <v>130</v>
      </c>
      <c r="O33" s="177">
        <v>2.79</v>
      </c>
      <c r="P33" s="177">
        <v>3.98</v>
      </c>
      <c r="Q33" s="177">
        <v>25.16</v>
      </c>
      <c r="R33" s="177">
        <v>147.54</v>
      </c>
      <c r="S33" s="151"/>
      <c r="T33" s="177">
        <v>1.56</v>
      </c>
    </row>
    <row r="34" spans="1:20" ht="15" customHeight="1" x14ac:dyDescent="0.25">
      <c r="A34" s="30" t="str">
        <f>[2]МЕНЮ!A233</f>
        <v>411/М/ССЖ</v>
      </c>
      <c r="B34" s="248" t="str">
        <f>[2]МЕНЮ!B233</f>
        <v>Чай с сахаром, 180/8</v>
      </c>
      <c r="C34" s="249"/>
      <c r="D34" s="317">
        <v>180</v>
      </c>
      <c r="E34" s="178">
        <v>0.1</v>
      </c>
      <c r="F34" s="177">
        <v>0.01</v>
      </c>
      <c r="G34" s="177">
        <v>8.02</v>
      </c>
      <c r="H34" s="177">
        <v>32.68</v>
      </c>
      <c r="I34" s="151"/>
      <c r="J34" s="177">
        <v>0.05</v>
      </c>
      <c r="K34" s="30" t="str">
        <f>[1]МЕНЮ!A231</f>
        <v>411/М/ССЖ</v>
      </c>
      <c r="L34" s="248" t="str">
        <f>[1]МЕНЮ!B231</f>
        <v>Чай с сахаром, 180/10</v>
      </c>
      <c r="M34" s="249"/>
      <c r="N34" s="369">
        <v>180</v>
      </c>
      <c r="O34" s="178">
        <v>0.1</v>
      </c>
      <c r="P34" s="177">
        <v>0.01</v>
      </c>
      <c r="Q34" s="177">
        <v>10.01</v>
      </c>
      <c r="R34" s="177">
        <v>40.659999999999997</v>
      </c>
      <c r="S34" s="151"/>
      <c r="T34" s="177">
        <v>0.05</v>
      </c>
    </row>
    <row r="35" spans="1:20" ht="15.75" customHeight="1" thickBot="1" x14ac:dyDescent="0.3">
      <c r="A35" s="30">
        <f>[2]МЕНЮ!A234</f>
        <v>0</v>
      </c>
      <c r="B35" s="240" t="str">
        <f>[2]МЕНЮ!B234</f>
        <v>Хлеб пшеничный</v>
      </c>
      <c r="C35" s="241"/>
      <c r="D35" s="317">
        <v>20</v>
      </c>
      <c r="E35" s="177">
        <v>1.52</v>
      </c>
      <c r="F35" s="177">
        <v>0.16</v>
      </c>
      <c r="G35" s="177">
        <v>9.84</v>
      </c>
      <c r="H35" s="179">
        <v>47</v>
      </c>
      <c r="I35" s="151"/>
      <c r="J35" s="180"/>
      <c r="K35" s="30"/>
      <c r="L35" s="240" t="str">
        <f>[1]МЕНЮ!B232</f>
        <v>Хлеб пшеничный</v>
      </c>
      <c r="M35" s="241"/>
      <c r="N35" s="369">
        <v>30</v>
      </c>
      <c r="O35" s="177">
        <v>2.2799999999999998</v>
      </c>
      <c r="P35" s="177">
        <v>0.24</v>
      </c>
      <c r="Q35" s="177">
        <v>14.76</v>
      </c>
      <c r="R35" s="178">
        <v>70.5</v>
      </c>
      <c r="S35" s="151"/>
      <c r="T35" s="180"/>
    </row>
    <row r="36" spans="1:20" ht="38.25" customHeight="1" x14ac:dyDescent="0.25">
      <c r="A36" s="242" t="s">
        <v>450</v>
      </c>
      <c r="B36" s="238"/>
      <c r="C36" s="238"/>
      <c r="D36" s="238"/>
      <c r="E36" s="238" t="s">
        <v>11</v>
      </c>
      <c r="F36" s="238"/>
      <c r="G36" s="238"/>
      <c r="H36" s="237" t="s">
        <v>12</v>
      </c>
      <c r="I36" s="150" t="s">
        <v>415</v>
      </c>
      <c r="J36" s="34" t="s">
        <v>13</v>
      </c>
      <c r="K36" s="242" t="s">
        <v>449</v>
      </c>
      <c r="L36" s="238"/>
      <c r="M36" s="238"/>
      <c r="N36" s="238"/>
      <c r="O36" s="238" t="s">
        <v>11</v>
      </c>
      <c r="P36" s="238"/>
      <c r="Q36" s="238"/>
      <c r="R36" s="237" t="s">
        <v>12</v>
      </c>
      <c r="S36" s="150" t="s">
        <v>415</v>
      </c>
      <c r="T36" s="34" t="s">
        <v>13</v>
      </c>
    </row>
    <row r="37" spans="1:20" x14ac:dyDescent="0.25">
      <c r="A37" s="243"/>
      <c r="B37" s="244"/>
      <c r="C37" s="244"/>
      <c r="D37" s="244"/>
      <c r="E37" s="173" t="s">
        <v>14</v>
      </c>
      <c r="F37" s="173" t="s">
        <v>15</v>
      </c>
      <c r="G37" s="173" t="s">
        <v>16</v>
      </c>
      <c r="H37" s="239"/>
      <c r="I37" s="150" t="s">
        <v>416</v>
      </c>
      <c r="J37" s="36" t="s">
        <v>17</v>
      </c>
      <c r="K37" s="243"/>
      <c r="L37" s="244"/>
      <c r="M37" s="244"/>
      <c r="N37" s="244"/>
      <c r="O37" s="173" t="s">
        <v>14</v>
      </c>
      <c r="P37" s="173" t="s">
        <v>15</v>
      </c>
      <c r="Q37" s="173" t="s">
        <v>16</v>
      </c>
      <c r="R37" s="239"/>
      <c r="S37" s="150" t="s">
        <v>416</v>
      </c>
      <c r="T37" s="36" t="s">
        <v>17</v>
      </c>
    </row>
    <row r="38" spans="1:20" ht="15.75" thickBot="1" x14ac:dyDescent="0.3">
      <c r="A38" s="245"/>
      <c r="B38" s="246"/>
      <c r="C38" s="246"/>
      <c r="D38" s="246"/>
      <c r="E38" s="153">
        <f>E11+E12+E13+E14+E15+E18+E20+E21+E22+E23+E24+E25+E26+E28+E29+E31+E32+E33+E34+E35</f>
        <v>58.550000000000004</v>
      </c>
      <c r="F38" s="165">
        <f t="shared" ref="F38:J38" si="3">F11+F12+F13+F14+F15+F18+F20+F21+F22+F23+F24+F25+F26+F28+F29+F31+F32+F33+F34+F35</f>
        <v>54.359999999999992</v>
      </c>
      <c r="G38" s="153">
        <f t="shared" si="3"/>
        <v>196.61999999999998</v>
      </c>
      <c r="H38" s="153">
        <f t="shared" si="3"/>
        <v>1523.48</v>
      </c>
      <c r="I38" s="163">
        <f t="shared" si="3"/>
        <v>0</v>
      </c>
      <c r="J38" s="163">
        <f t="shared" si="3"/>
        <v>86.929999999999993</v>
      </c>
      <c r="K38" s="245"/>
      <c r="L38" s="246"/>
      <c r="M38" s="246"/>
      <c r="N38" s="246"/>
      <c r="O38" s="153">
        <f>O35+O34+O33+O32+O31+O29+O28+O26+O24+O23+O22+O21+O20+O18+O16+O15+O14+O13+O12+O11+O25</f>
        <v>70.27000000000001</v>
      </c>
      <c r="P38" s="153">
        <f t="shared" ref="P38:T38" si="4">P35+P34+P33+P32+P31+P29+P28+P26+P24+P23+P22+P21+P20+P18+P16+P15+P14+P13+P12+P11+P25</f>
        <v>69.5</v>
      </c>
      <c r="Q38" s="153">
        <f t="shared" si="4"/>
        <v>241.97000000000003</v>
      </c>
      <c r="R38" s="153">
        <f t="shared" si="4"/>
        <v>1890.9899999999996</v>
      </c>
      <c r="S38" s="153">
        <f t="shared" si="4"/>
        <v>0</v>
      </c>
      <c r="T38" s="153">
        <f t="shared" si="4"/>
        <v>113.21000000000001</v>
      </c>
    </row>
  </sheetData>
  <mergeCells count="72">
    <mergeCell ref="O36:Q36"/>
    <mergeCell ref="R36:R37"/>
    <mergeCell ref="B35:C35"/>
    <mergeCell ref="L35:M35"/>
    <mergeCell ref="A36:D38"/>
    <mergeCell ref="E36:G36"/>
    <mergeCell ref="H36:H37"/>
    <mergeCell ref="K36:N38"/>
    <mergeCell ref="B32:C32"/>
    <mergeCell ref="L32:M32"/>
    <mergeCell ref="B33:C33"/>
    <mergeCell ref="L33:M33"/>
    <mergeCell ref="B34:C34"/>
    <mergeCell ref="L34:M34"/>
    <mergeCell ref="B29:C29"/>
    <mergeCell ref="L29:M29"/>
    <mergeCell ref="A30:J30"/>
    <mergeCell ref="K30:T30"/>
    <mergeCell ref="B31:C31"/>
    <mergeCell ref="L31:M31"/>
    <mergeCell ref="B26:C26"/>
    <mergeCell ref="L26:M26"/>
    <mergeCell ref="A27:J27"/>
    <mergeCell ref="K27:T27"/>
    <mergeCell ref="B28:C28"/>
    <mergeCell ref="L28:M28"/>
    <mergeCell ref="B23:C23"/>
    <mergeCell ref="L23:M23"/>
    <mergeCell ref="B24:C24"/>
    <mergeCell ref="L24:M24"/>
    <mergeCell ref="B25:C25"/>
    <mergeCell ref="L25:M25"/>
    <mergeCell ref="B20:C20"/>
    <mergeCell ref="L20:M20"/>
    <mergeCell ref="B21:C21"/>
    <mergeCell ref="L21:M21"/>
    <mergeCell ref="B22:C22"/>
    <mergeCell ref="L22:M22"/>
    <mergeCell ref="A17:J17"/>
    <mergeCell ref="K17:T17"/>
    <mergeCell ref="B18:C18"/>
    <mergeCell ref="L18:M18"/>
    <mergeCell ref="A19:J19"/>
    <mergeCell ref="K19:T19"/>
    <mergeCell ref="B14:C14"/>
    <mergeCell ref="L14:M14"/>
    <mergeCell ref="B15:C15"/>
    <mergeCell ref="L15:M15"/>
    <mergeCell ref="B16:C16"/>
    <mergeCell ref="L16:M16"/>
    <mergeCell ref="B11:C11"/>
    <mergeCell ref="L11:M11"/>
    <mergeCell ref="B12:C12"/>
    <mergeCell ref="L12:M12"/>
    <mergeCell ref="B13:C13"/>
    <mergeCell ref="L13:M13"/>
    <mergeCell ref="L8:M9"/>
    <mergeCell ref="N8:N9"/>
    <mergeCell ref="O8:Q8"/>
    <mergeCell ref="R8:R9"/>
    <mergeCell ref="A10:J10"/>
    <mergeCell ref="K10:T10"/>
    <mergeCell ref="A1:J1"/>
    <mergeCell ref="K1:T1"/>
    <mergeCell ref="D5:H5"/>
    <mergeCell ref="N5:R5"/>
    <mergeCell ref="A8:A9"/>
    <mergeCell ref="B8:C9"/>
    <mergeCell ref="D8:D9"/>
    <mergeCell ref="E8:G8"/>
    <mergeCell ref="H8:H9"/>
    <mergeCell ref="K8:K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F6DF8-A760-4DD4-805C-4BB58CCC5278}">
  <dimension ref="A1:Y38"/>
  <sheetViews>
    <sheetView topLeftCell="A3" workbookViewId="0">
      <selection activeCell="C5" sqref="C5"/>
    </sheetView>
  </sheetViews>
  <sheetFormatPr defaultRowHeight="15" x14ac:dyDescent="0.25"/>
  <cols>
    <col min="1" max="1" width="10.140625" customWidth="1"/>
    <col min="2" max="2" width="10.42578125" customWidth="1"/>
    <col min="3" max="3" width="23.28515625" customWidth="1"/>
    <col min="4" max="4" width="9.85546875" bestFit="1" customWidth="1"/>
    <col min="5" max="5" width="9.42578125" customWidth="1"/>
    <col min="6" max="6" width="7" customWidth="1"/>
    <col min="7" max="7" width="7.7109375" customWidth="1"/>
    <col min="9" max="9" width="0" hidden="1" customWidth="1"/>
    <col min="11" max="11" width="10.7109375" customWidth="1"/>
    <col min="13" max="13" width="24.42578125" customWidth="1"/>
    <col min="14" max="14" width="9.85546875" bestFit="1" customWidth="1"/>
    <col min="19" max="19" width="0" hidden="1" customWidth="1"/>
    <col min="25" max="25" width="11.140625" customWidth="1"/>
  </cols>
  <sheetData>
    <row r="1" spans="1:25" ht="15.75" hidden="1" thickBot="1" x14ac:dyDescent="0.3">
      <c r="A1" s="230"/>
      <c r="B1" s="219"/>
      <c r="C1" s="219"/>
      <c r="D1" s="219"/>
      <c r="E1" s="219"/>
      <c r="F1" s="219"/>
      <c r="G1" s="219"/>
      <c r="H1" s="219"/>
      <c r="I1" s="219"/>
      <c r="J1" s="231"/>
      <c r="K1" s="230"/>
      <c r="L1" s="219"/>
      <c r="M1" s="219"/>
      <c r="N1" s="219"/>
      <c r="O1" s="219"/>
      <c r="P1" s="219"/>
      <c r="Q1" s="219"/>
      <c r="R1" s="219"/>
      <c r="S1" s="219"/>
      <c r="T1" s="231"/>
    </row>
    <row r="2" spans="1:25" ht="15.75" hidden="1" thickBot="1" x14ac:dyDescent="0.3">
      <c r="A2" s="1"/>
      <c r="B2" s="2"/>
      <c r="C2" s="2"/>
      <c r="D2" s="2"/>
      <c r="E2" s="2"/>
      <c r="F2" s="2"/>
      <c r="G2" s="2"/>
      <c r="H2" s="3"/>
      <c r="I2" s="3"/>
      <c r="J2" s="4"/>
      <c r="K2" s="1"/>
      <c r="L2" s="2"/>
      <c r="M2" s="2"/>
      <c r="N2" s="2"/>
      <c r="O2" s="2"/>
      <c r="P2" s="2"/>
      <c r="Q2" s="2"/>
      <c r="R2" s="3"/>
      <c r="S2" s="3"/>
      <c r="T2" s="4"/>
    </row>
    <row r="3" spans="1:25" ht="13.9" customHeight="1" x14ac:dyDescent="0.25">
      <c r="A3" s="77">
        <v>1</v>
      </c>
      <c r="B3" s="78" t="s">
        <v>1</v>
      </c>
      <c r="C3" s="79">
        <v>1</v>
      </c>
      <c r="D3" s="80"/>
      <c r="E3" s="80"/>
      <c r="F3" s="80"/>
      <c r="G3" s="80"/>
      <c r="H3" s="81"/>
      <c r="I3" s="81"/>
      <c r="J3" s="82"/>
      <c r="K3" s="2"/>
      <c r="L3" s="5" t="s">
        <v>1</v>
      </c>
      <c r="M3" s="6">
        <v>1</v>
      </c>
      <c r="N3" s="2"/>
      <c r="O3" s="2"/>
      <c r="P3" s="2"/>
      <c r="Q3" s="2"/>
      <c r="R3" s="3"/>
      <c r="S3" s="3"/>
      <c r="T3" s="4"/>
    </row>
    <row r="4" spans="1:25" hidden="1" x14ac:dyDescent="0.25">
      <c r="A4" s="1"/>
      <c r="B4" s="5" t="s">
        <v>2</v>
      </c>
      <c r="C4" s="6">
        <v>1</v>
      </c>
      <c r="D4" s="2"/>
      <c r="E4" s="2"/>
      <c r="F4" s="2"/>
      <c r="G4" s="2"/>
      <c r="H4" s="3"/>
      <c r="I4" s="3"/>
      <c r="J4" s="4"/>
      <c r="K4" s="2"/>
      <c r="L4" s="5" t="s">
        <v>2</v>
      </c>
      <c r="M4" s="6">
        <v>1</v>
      </c>
      <c r="N4" s="2"/>
      <c r="O4" s="2"/>
      <c r="P4" s="2"/>
      <c r="Q4" s="2"/>
      <c r="R4" s="3"/>
      <c r="S4" s="3"/>
      <c r="T4" s="4"/>
    </row>
    <row r="5" spans="1:25" x14ac:dyDescent="0.25">
      <c r="A5" s="1"/>
      <c r="B5" s="5" t="s">
        <v>3</v>
      </c>
      <c r="C5" s="7" t="s">
        <v>446</v>
      </c>
      <c r="D5" s="262"/>
      <c r="E5" s="262"/>
      <c r="F5" s="262"/>
      <c r="G5" s="262"/>
      <c r="H5" s="262"/>
      <c r="I5" s="171"/>
      <c r="J5" s="4"/>
      <c r="K5" s="2"/>
      <c r="L5" s="5" t="s">
        <v>3</v>
      </c>
      <c r="M5" s="7" t="s">
        <v>446</v>
      </c>
      <c r="N5" s="262"/>
      <c r="O5" s="262"/>
      <c r="P5" s="262"/>
      <c r="Q5" s="262"/>
      <c r="R5" s="262"/>
      <c r="S5" s="171"/>
      <c r="T5" s="4"/>
    </row>
    <row r="6" spans="1:25" x14ac:dyDescent="0.25">
      <c r="A6" s="1"/>
      <c r="B6" s="8" t="s">
        <v>6</v>
      </c>
      <c r="C6" s="186" t="s">
        <v>413</v>
      </c>
      <c r="D6" s="2"/>
      <c r="E6" s="2"/>
      <c r="F6" s="2"/>
      <c r="G6" s="2"/>
      <c r="H6" s="3"/>
      <c r="I6" s="3"/>
      <c r="J6" s="4"/>
      <c r="K6" s="2"/>
      <c r="L6" s="8" t="s">
        <v>6</v>
      </c>
      <c r="M6" s="186" t="s">
        <v>276</v>
      </c>
      <c r="N6" s="2"/>
      <c r="O6" s="2"/>
      <c r="P6" s="2"/>
      <c r="Q6" s="2"/>
      <c r="R6" s="3"/>
      <c r="S6" s="3"/>
      <c r="T6" s="4"/>
    </row>
    <row r="7" spans="1:25" x14ac:dyDescent="0.25">
      <c r="A7" s="1"/>
      <c r="B7" s="2"/>
      <c r="C7" s="99"/>
      <c r="D7" s="99"/>
      <c r="E7" s="2"/>
      <c r="F7" s="2"/>
      <c r="G7" s="2"/>
      <c r="H7" s="3"/>
      <c r="I7" s="3"/>
      <c r="J7" s="4"/>
      <c r="K7" s="2"/>
      <c r="L7" s="2"/>
      <c r="M7" s="99"/>
      <c r="N7" s="99"/>
      <c r="O7" s="2"/>
      <c r="P7" s="2"/>
      <c r="Q7" s="2"/>
      <c r="R7" s="3"/>
      <c r="S7" s="3"/>
      <c r="T7" s="4"/>
    </row>
    <row r="8" spans="1:25" ht="38.25" x14ac:dyDescent="0.25">
      <c r="A8" s="233" t="s">
        <v>8</v>
      </c>
      <c r="B8" s="234" t="s">
        <v>9</v>
      </c>
      <c r="C8" s="234"/>
      <c r="D8" s="234" t="s">
        <v>375</v>
      </c>
      <c r="E8" s="234" t="s">
        <v>11</v>
      </c>
      <c r="F8" s="234"/>
      <c r="G8" s="234"/>
      <c r="H8" s="235" t="s">
        <v>12</v>
      </c>
      <c r="I8" s="150" t="s">
        <v>415</v>
      </c>
      <c r="J8" s="10" t="s">
        <v>13</v>
      </c>
      <c r="K8" s="236" t="s">
        <v>8</v>
      </c>
      <c r="L8" s="234" t="s">
        <v>9</v>
      </c>
      <c r="M8" s="234"/>
      <c r="N8" s="234" t="s">
        <v>372</v>
      </c>
      <c r="O8" s="234" t="s">
        <v>11</v>
      </c>
      <c r="P8" s="234"/>
      <c r="Q8" s="234"/>
      <c r="R8" s="235" t="s">
        <v>12</v>
      </c>
      <c r="S8" s="150" t="s">
        <v>415</v>
      </c>
      <c r="T8" s="12" t="s">
        <v>13</v>
      </c>
    </row>
    <row r="9" spans="1:25" ht="24" customHeight="1" x14ac:dyDescent="0.25">
      <c r="A9" s="233"/>
      <c r="B9" s="234"/>
      <c r="C9" s="234"/>
      <c r="D9" s="234"/>
      <c r="E9" s="172" t="s">
        <v>14</v>
      </c>
      <c r="F9" s="172" t="s">
        <v>15</v>
      </c>
      <c r="G9" s="172" t="s">
        <v>16</v>
      </c>
      <c r="H9" s="235"/>
      <c r="I9" s="150" t="s">
        <v>416</v>
      </c>
      <c r="J9" s="12" t="s">
        <v>17</v>
      </c>
      <c r="K9" s="236"/>
      <c r="L9" s="234"/>
      <c r="M9" s="234"/>
      <c r="N9" s="234"/>
      <c r="O9" s="172" t="s">
        <v>14</v>
      </c>
      <c r="P9" s="172" t="s">
        <v>15</v>
      </c>
      <c r="Q9" s="172" t="s">
        <v>16</v>
      </c>
      <c r="R9" s="235"/>
      <c r="S9" s="150" t="s">
        <v>416</v>
      </c>
      <c r="T9" s="12" t="s">
        <v>17</v>
      </c>
    </row>
    <row r="10" spans="1:25" x14ac:dyDescent="0.25">
      <c r="A10" s="252" t="s">
        <v>18</v>
      </c>
      <c r="B10" s="253"/>
      <c r="C10" s="253"/>
      <c r="D10" s="253"/>
      <c r="E10" s="253"/>
      <c r="F10" s="253"/>
      <c r="G10" s="253"/>
      <c r="H10" s="253"/>
      <c r="I10" s="254"/>
      <c r="J10" s="255"/>
      <c r="K10" s="258"/>
      <c r="L10" s="253"/>
      <c r="M10" s="253"/>
      <c r="N10" s="253"/>
      <c r="O10" s="253"/>
      <c r="P10" s="253"/>
      <c r="Q10" s="253"/>
      <c r="R10" s="253"/>
      <c r="S10" s="254"/>
      <c r="T10" s="255"/>
    </row>
    <row r="11" spans="1:25" ht="15" customHeight="1" x14ac:dyDescent="0.25">
      <c r="A11" s="175" t="str">
        <f>[2]МЕНЮ!A247</f>
        <v>71/И</v>
      </c>
      <c r="B11" s="316" t="str">
        <f>[2]МЕНЮ!B247</f>
        <v>Подгарнировка из свежих помидоров</v>
      </c>
      <c r="C11" s="249"/>
      <c r="D11" s="317">
        <v>50</v>
      </c>
      <c r="E11" s="177">
        <v>0.55000000000000004</v>
      </c>
      <c r="F11" s="178">
        <v>0.1</v>
      </c>
      <c r="G11" s="178">
        <v>1.9</v>
      </c>
      <c r="H11" s="179">
        <v>12</v>
      </c>
      <c r="I11" s="152"/>
      <c r="J11" s="178">
        <v>12.5</v>
      </c>
      <c r="K11" s="156" t="str">
        <f>[1]МЕНЮ!A245</f>
        <v>71/И</v>
      </c>
      <c r="L11" s="248" t="str">
        <f>[1]МЕНЮ!B245</f>
        <v>Подгарнировка из свежих помидоров</v>
      </c>
      <c r="M11" s="249"/>
      <c r="N11" s="370">
        <v>50</v>
      </c>
      <c r="O11" s="177">
        <v>0.55000000000000004</v>
      </c>
      <c r="P11" s="178">
        <v>0.1</v>
      </c>
      <c r="Q11" s="178">
        <v>1.9</v>
      </c>
      <c r="R11" s="179">
        <v>12</v>
      </c>
      <c r="S11" s="152"/>
      <c r="T11" s="178">
        <v>12.5</v>
      </c>
      <c r="U11" s="154"/>
      <c r="V11" s="167"/>
      <c r="W11" s="167"/>
      <c r="X11" s="167"/>
      <c r="Y11" s="167"/>
    </row>
    <row r="12" spans="1:25" ht="15" customHeight="1" x14ac:dyDescent="0.25">
      <c r="A12" s="176" t="str">
        <f>[2]МЕНЮ!A248</f>
        <v>230/М</v>
      </c>
      <c r="B12" s="316" t="str">
        <f>[2]МЕНЮ!B248</f>
        <v>Омлет с сыром</v>
      </c>
      <c r="C12" s="249"/>
      <c r="D12" s="317">
        <v>100</v>
      </c>
      <c r="E12" s="177">
        <v>13.45</v>
      </c>
      <c r="F12" s="178">
        <v>12.9</v>
      </c>
      <c r="G12" s="177">
        <v>2.08</v>
      </c>
      <c r="H12" s="177">
        <v>179.25</v>
      </c>
      <c r="I12" s="151"/>
      <c r="J12" s="178">
        <v>0.2</v>
      </c>
      <c r="K12" s="156" t="str">
        <f>[1]МЕНЮ!A246</f>
        <v>230/М</v>
      </c>
      <c r="L12" s="248" t="str">
        <f>[1]МЕНЮ!B246</f>
        <v>Омлет с сыром</v>
      </c>
      <c r="M12" s="249"/>
      <c r="N12" s="371">
        <v>120</v>
      </c>
      <c r="O12" s="178">
        <v>14.8</v>
      </c>
      <c r="P12" s="177">
        <v>15.67</v>
      </c>
      <c r="Q12" s="177">
        <v>2.4300000000000002</v>
      </c>
      <c r="R12" s="177">
        <v>211.57</v>
      </c>
      <c r="S12" s="151"/>
      <c r="T12" s="177">
        <v>0.25</v>
      </c>
      <c r="V12" s="166"/>
      <c r="W12" s="166"/>
      <c r="X12" s="166"/>
      <c r="Y12" s="167"/>
    </row>
    <row r="13" spans="1:25" ht="15" customHeight="1" x14ac:dyDescent="0.25">
      <c r="A13" s="176" t="str">
        <f>[2]МЕНЮ!A249</f>
        <v>376/И</v>
      </c>
      <c r="B13" s="316" t="str">
        <f>[2]МЕНЮ!B249</f>
        <v>Чай с шиповником, 180/8</v>
      </c>
      <c r="C13" s="249"/>
      <c r="D13" s="317">
        <v>180</v>
      </c>
      <c r="E13" s="178">
        <v>0.2</v>
      </c>
      <c r="F13" s="177">
        <v>0.05</v>
      </c>
      <c r="G13" s="177">
        <v>9.4700000000000006</v>
      </c>
      <c r="H13" s="178">
        <v>41.2</v>
      </c>
      <c r="I13" s="151"/>
      <c r="J13" s="177">
        <v>30.05</v>
      </c>
      <c r="K13" s="162" t="str">
        <f>[1]МЕНЮ!A247</f>
        <v>376/И</v>
      </c>
      <c r="L13" s="248" t="str">
        <f>[1]МЕНЮ!B247</f>
        <v>Чай с шиповником, 180/10</v>
      </c>
      <c r="M13" s="249"/>
      <c r="N13" s="371">
        <v>180</v>
      </c>
      <c r="O13" s="178">
        <v>0.2</v>
      </c>
      <c r="P13" s="177">
        <v>0.05</v>
      </c>
      <c r="Q13" s="177">
        <v>11.46</v>
      </c>
      <c r="R13" s="177">
        <v>49.18</v>
      </c>
      <c r="S13" s="151"/>
      <c r="T13" s="177">
        <v>30.05</v>
      </c>
      <c r="V13" s="166"/>
      <c r="W13" s="166"/>
      <c r="X13" s="166"/>
      <c r="Y13" s="167"/>
    </row>
    <row r="14" spans="1:25" ht="15" customHeight="1" x14ac:dyDescent="0.25">
      <c r="A14" s="13"/>
      <c r="B14" s="316" t="str">
        <f>[2]МЕНЮ!B250</f>
        <v>Хлеб пшеничный</v>
      </c>
      <c r="C14" s="249"/>
      <c r="D14" s="317">
        <v>50</v>
      </c>
      <c r="E14" s="178">
        <v>3.8</v>
      </c>
      <c r="F14" s="178">
        <v>0.4</v>
      </c>
      <c r="G14" s="178">
        <v>24.6</v>
      </c>
      <c r="H14" s="178">
        <v>117.5</v>
      </c>
      <c r="I14" s="151"/>
      <c r="J14" s="20"/>
      <c r="K14" s="156"/>
      <c r="L14" s="248" t="str">
        <f>[1]МЕНЮ!B248</f>
        <v>Хлеб пшеничный</v>
      </c>
      <c r="M14" s="249"/>
      <c r="N14" s="371">
        <v>70</v>
      </c>
      <c r="O14" s="177">
        <v>5.32</v>
      </c>
      <c r="P14" s="177">
        <v>0.56000000000000005</v>
      </c>
      <c r="Q14" s="177">
        <v>34.44</v>
      </c>
      <c r="R14" s="178">
        <v>164.5</v>
      </c>
      <c r="S14" s="151"/>
      <c r="T14" s="180"/>
      <c r="V14" s="166"/>
      <c r="W14" s="154"/>
      <c r="Y14" s="161"/>
    </row>
    <row r="15" spans="1:25" ht="14.25" customHeight="1" x14ac:dyDescent="0.25">
      <c r="A15" s="13"/>
      <c r="B15" s="250"/>
      <c r="C15" s="249"/>
      <c r="D15" s="14"/>
      <c r="E15" s="15"/>
      <c r="F15" s="16"/>
      <c r="G15" s="16"/>
      <c r="H15" s="16"/>
      <c r="I15" s="151"/>
      <c r="J15" s="20"/>
      <c r="K15" s="156"/>
      <c r="L15" s="250"/>
      <c r="M15" s="249"/>
      <c r="N15" s="14"/>
      <c r="O15" s="16"/>
      <c r="P15" s="16"/>
      <c r="Q15" s="16"/>
      <c r="R15" s="16"/>
      <c r="S15" s="151"/>
      <c r="T15" s="20"/>
      <c r="U15" s="154"/>
      <c r="V15" s="166"/>
      <c r="X15" s="154"/>
      <c r="Y15" s="161"/>
    </row>
    <row r="16" spans="1:25" ht="15" hidden="1" customHeight="1" x14ac:dyDescent="0.25">
      <c r="A16" s="13"/>
      <c r="B16" s="250"/>
      <c r="C16" s="249"/>
      <c r="D16" s="14"/>
      <c r="E16" s="15"/>
      <c r="F16" s="15"/>
      <c r="G16" s="15"/>
      <c r="H16" s="16"/>
      <c r="I16" s="151"/>
      <c r="J16" s="17"/>
      <c r="K16" s="156"/>
      <c r="L16" s="260"/>
      <c r="M16" s="260"/>
      <c r="N16" s="14"/>
      <c r="O16" s="15"/>
      <c r="P16" s="15"/>
      <c r="Q16" s="15"/>
      <c r="R16" s="16"/>
      <c r="S16" s="151"/>
      <c r="T16" s="17"/>
      <c r="V16" s="154"/>
      <c r="Y16" s="154"/>
    </row>
    <row r="17" spans="1:25" x14ac:dyDescent="0.25">
      <c r="A17" s="252" t="s">
        <v>428</v>
      </c>
      <c r="B17" s="253"/>
      <c r="C17" s="253"/>
      <c r="D17" s="253"/>
      <c r="E17" s="253"/>
      <c r="F17" s="253"/>
      <c r="G17" s="253"/>
      <c r="H17" s="253"/>
      <c r="I17" s="254"/>
      <c r="J17" s="255"/>
      <c r="K17" s="258"/>
      <c r="L17" s="253"/>
      <c r="M17" s="253"/>
      <c r="N17" s="253"/>
      <c r="O17" s="253"/>
      <c r="P17" s="253"/>
      <c r="Q17" s="253"/>
      <c r="R17" s="253"/>
      <c r="S17" s="254"/>
      <c r="T17" s="255"/>
      <c r="V17" s="154"/>
      <c r="Y17" s="154"/>
    </row>
    <row r="18" spans="1:25" ht="16.5" x14ac:dyDescent="0.25">
      <c r="A18" s="175" t="str">
        <f>[2]МЕНЮ!A253</f>
        <v>386/М</v>
      </c>
      <c r="B18" s="248" t="str">
        <f>[2]МЕНЮ!B253</f>
        <v>Яблоко</v>
      </c>
      <c r="C18" s="249"/>
      <c r="D18" s="176">
        <v>100</v>
      </c>
      <c r="E18" s="178">
        <v>0.4</v>
      </c>
      <c r="F18" s="178">
        <v>0.4</v>
      </c>
      <c r="G18" s="178">
        <v>9.8000000000000007</v>
      </c>
      <c r="H18" s="179">
        <v>47</v>
      </c>
      <c r="I18" s="151"/>
      <c r="J18" s="20">
        <v>10</v>
      </c>
      <c r="K18" s="155" t="str">
        <f t="shared" ref="K18:T18" si="0">A18</f>
        <v>386/М</v>
      </c>
      <c r="L18" s="259" t="str">
        <f t="shared" si="0"/>
        <v>Яблоко</v>
      </c>
      <c r="M18" s="260"/>
      <c r="N18" s="14">
        <f t="shared" si="0"/>
        <v>100</v>
      </c>
      <c r="O18" s="15">
        <f t="shared" si="0"/>
        <v>0.4</v>
      </c>
      <c r="P18" s="15">
        <f t="shared" si="0"/>
        <v>0.4</v>
      </c>
      <c r="Q18" s="15">
        <f t="shared" si="0"/>
        <v>9.8000000000000007</v>
      </c>
      <c r="R18" s="16">
        <f t="shared" si="0"/>
        <v>47</v>
      </c>
      <c r="S18" s="151">
        <f t="shared" si="0"/>
        <v>0</v>
      </c>
      <c r="T18" s="20">
        <f t="shared" si="0"/>
        <v>10</v>
      </c>
      <c r="U18" s="168"/>
    </row>
    <row r="19" spans="1:25" x14ac:dyDescent="0.25">
      <c r="A19" s="261" t="s">
        <v>29</v>
      </c>
      <c r="B19" s="256"/>
      <c r="C19" s="256"/>
      <c r="D19" s="256"/>
      <c r="E19" s="256"/>
      <c r="F19" s="256"/>
      <c r="G19" s="256"/>
      <c r="H19" s="256"/>
      <c r="I19" s="256"/>
      <c r="J19" s="257"/>
      <c r="K19" s="256"/>
      <c r="L19" s="256"/>
      <c r="M19" s="256"/>
      <c r="N19" s="256"/>
      <c r="O19" s="256"/>
      <c r="P19" s="256"/>
      <c r="Q19" s="256"/>
      <c r="R19" s="256"/>
      <c r="S19" s="256"/>
      <c r="T19" s="257"/>
      <c r="V19" s="154"/>
    </row>
    <row r="20" spans="1:25" s="158" customFormat="1" ht="23.25" customHeight="1" x14ac:dyDescent="0.25">
      <c r="A20" s="30" t="str">
        <f>[2]МЕНЮ!A256</f>
        <v>49/И</v>
      </c>
      <c r="B20" s="227" t="str">
        <f>[2]МЕНЮ!B256</f>
        <v>Салат из морской капусты и моркови с яйцом</v>
      </c>
      <c r="C20" s="228"/>
      <c r="D20" s="317">
        <v>30</v>
      </c>
      <c r="E20" s="177">
        <v>0.59</v>
      </c>
      <c r="F20" s="177">
        <v>1.07</v>
      </c>
      <c r="G20" s="177">
        <v>1.42</v>
      </c>
      <c r="H20" s="177">
        <v>18.850000000000001</v>
      </c>
      <c r="I20" s="27"/>
      <c r="J20" s="177">
        <v>1.03</v>
      </c>
      <c r="K20" s="30" t="str">
        <f>[1]МЕНЮ!A254</f>
        <v>49/И</v>
      </c>
      <c r="L20" s="227" t="str">
        <f>[1]МЕНЮ!B254</f>
        <v>Салат из морской капусты и моркови с яйцом</v>
      </c>
      <c r="M20" s="228"/>
      <c r="N20" s="372">
        <v>60</v>
      </c>
      <c r="O20" s="177">
        <v>1.33</v>
      </c>
      <c r="P20" s="177">
        <v>2.66</v>
      </c>
      <c r="Q20" s="177">
        <v>2.98</v>
      </c>
      <c r="R20" s="178">
        <v>43.5</v>
      </c>
      <c r="S20" s="27"/>
      <c r="T20" s="178">
        <v>2.1</v>
      </c>
      <c r="U20" s="157"/>
    </row>
    <row r="21" spans="1:25" s="158" customFormat="1" ht="27.75" customHeight="1" x14ac:dyDescent="0.25">
      <c r="A21" s="30" t="str">
        <f>[2]МЕНЮ!A257</f>
        <v>99/М/ССЖ</v>
      </c>
      <c r="B21" s="227" t="str">
        <f>[2]МЕНЮ!B257</f>
        <v>Суп из овощей со сметаной с говядиной, 160/10/10</v>
      </c>
      <c r="C21" s="228"/>
      <c r="D21" s="317">
        <v>180</v>
      </c>
      <c r="E21" s="177">
        <v>4.49</v>
      </c>
      <c r="F21" s="177">
        <v>5.66</v>
      </c>
      <c r="G21" s="177">
        <v>7.32</v>
      </c>
      <c r="H21" s="177">
        <v>98.84</v>
      </c>
      <c r="I21" s="27"/>
      <c r="J21" s="177">
        <v>8.36</v>
      </c>
      <c r="K21" s="30" t="str">
        <f>[1]МЕНЮ!A255</f>
        <v>99/М/ССЖ</v>
      </c>
      <c r="L21" s="227" t="str">
        <f>[1]МЕНЮ!B255</f>
        <v>Суп из овощей со сметаной с говядиной, 180/10/10</v>
      </c>
      <c r="M21" s="228"/>
      <c r="N21" s="373">
        <v>200</v>
      </c>
      <c r="O21" s="177">
        <v>4.6399999999999997</v>
      </c>
      <c r="P21" s="177">
        <v>5.69</v>
      </c>
      <c r="Q21" s="177">
        <v>8.1199999999999992</v>
      </c>
      <c r="R21" s="177">
        <v>102.84</v>
      </c>
      <c r="S21" s="27"/>
      <c r="T21" s="178">
        <v>9.3000000000000007</v>
      </c>
      <c r="U21" s="157"/>
    </row>
    <row r="22" spans="1:25" s="158" customFormat="1" ht="25.5" customHeight="1" x14ac:dyDescent="0.25">
      <c r="A22" s="30" t="str">
        <f>[2]МЕНЮ!A258</f>
        <v>299/М/ССЖ</v>
      </c>
      <c r="B22" s="227" t="str">
        <f>[2]МЕНЮ!B258</f>
        <v>Котлеты мясные с соусом томатным, 60/10</v>
      </c>
      <c r="C22" s="228"/>
      <c r="D22" s="317">
        <v>70</v>
      </c>
      <c r="E22" s="177">
        <v>10.049999999999999</v>
      </c>
      <c r="F22" s="177">
        <v>7.61</v>
      </c>
      <c r="G22" s="177">
        <v>6.5</v>
      </c>
      <c r="H22" s="177">
        <v>135.54</v>
      </c>
      <c r="I22" s="27"/>
      <c r="J22" s="178">
        <v>0.8</v>
      </c>
      <c r="K22" s="30" t="str">
        <f>[1]МЕНЮ!A256</f>
        <v>299/М/ССЖ</v>
      </c>
      <c r="L22" s="227" t="str">
        <f>[1]МЕНЮ!B256</f>
        <v>Котлеты мясные с соусом томатным, 80/20</v>
      </c>
      <c r="M22" s="228"/>
      <c r="N22" s="373">
        <v>100</v>
      </c>
      <c r="O22" s="177">
        <v>10.75</v>
      </c>
      <c r="P22" s="177">
        <v>10.280000000000001</v>
      </c>
      <c r="Q22" s="177">
        <v>8.9699999999999989</v>
      </c>
      <c r="R22" s="177">
        <v>172.8</v>
      </c>
      <c r="S22" s="27"/>
      <c r="T22" s="177">
        <v>3.24</v>
      </c>
      <c r="U22" s="157"/>
    </row>
    <row r="23" spans="1:25" s="158" customFormat="1" ht="23.25" customHeight="1" x14ac:dyDescent="0.25">
      <c r="A23" s="30" t="str">
        <f>[2]МЕНЮ!A259</f>
        <v>335/М/ССЖ</v>
      </c>
      <c r="B23" s="227" t="str">
        <f>[2]МЕНЮ!B259</f>
        <v>Макаронные изделия отварные</v>
      </c>
      <c r="C23" s="228"/>
      <c r="D23" s="317">
        <v>110</v>
      </c>
      <c r="E23" s="177">
        <v>3.64</v>
      </c>
      <c r="F23" s="178">
        <v>3.3</v>
      </c>
      <c r="G23" s="177">
        <v>22.48</v>
      </c>
      <c r="H23" s="177">
        <v>133.58000000000001</v>
      </c>
      <c r="I23" s="27"/>
      <c r="J23" s="180"/>
      <c r="K23" s="30" t="str">
        <f>[1]МЕНЮ!A257</f>
        <v>335/М/ССЖ</v>
      </c>
      <c r="L23" s="227" t="str">
        <f>[1]МЕНЮ!B257</f>
        <v>Макаронные изделия отварные</v>
      </c>
      <c r="M23" s="228"/>
      <c r="N23" s="373">
        <v>130</v>
      </c>
      <c r="O23" s="177">
        <v>4.47</v>
      </c>
      <c r="P23" s="177">
        <v>4.12</v>
      </c>
      <c r="Q23" s="177">
        <v>27.62</v>
      </c>
      <c r="R23" s="177">
        <v>164.69</v>
      </c>
      <c r="S23" s="27"/>
      <c r="T23" s="180"/>
      <c r="U23" s="157"/>
    </row>
    <row r="24" spans="1:25" s="158" customFormat="1" ht="16.5" x14ac:dyDescent="0.25">
      <c r="A24" s="30" t="str">
        <f>[2]МЕНЮ!A260</f>
        <v>394/М/ССЖ</v>
      </c>
      <c r="B24" s="227" t="str">
        <f>[2]МЕНЮ!B260</f>
        <v>Компот из смеси сухофруктов, 180/8</v>
      </c>
      <c r="C24" s="228"/>
      <c r="D24" s="317">
        <v>180</v>
      </c>
      <c r="E24" s="177">
        <v>0.53</v>
      </c>
      <c r="F24" s="177">
        <v>0.04</v>
      </c>
      <c r="G24" s="177">
        <v>14.83</v>
      </c>
      <c r="H24" s="177">
        <v>62.57</v>
      </c>
      <c r="I24" s="27"/>
      <c r="J24" s="177">
        <v>0.54</v>
      </c>
      <c r="K24" s="30" t="str">
        <f>[1]МЕНЮ!A258</f>
        <v>394/М/ССЖ</v>
      </c>
      <c r="L24" s="227" t="str">
        <f>[1]МЕНЮ!B258</f>
        <v>Компот из смеси сухофруктов, 180/10</v>
      </c>
      <c r="M24" s="228"/>
      <c r="N24" s="373">
        <v>180</v>
      </c>
      <c r="O24" s="177">
        <v>0.53</v>
      </c>
      <c r="P24" s="177">
        <v>0.04</v>
      </c>
      <c r="Q24" s="177">
        <v>16.82</v>
      </c>
      <c r="R24" s="177">
        <v>70.55</v>
      </c>
      <c r="S24" s="27"/>
      <c r="T24" s="177">
        <v>0.54</v>
      </c>
    </row>
    <row r="25" spans="1:25" s="161" customFormat="1" ht="21.75" customHeight="1" x14ac:dyDescent="0.25">
      <c r="A25" s="30"/>
      <c r="B25" s="227" t="str">
        <f>[2]МЕНЮ!B261</f>
        <v>Хлеб пшеничный</v>
      </c>
      <c r="C25" s="228"/>
      <c r="D25" s="317">
        <v>10</v>
      </c>
      <c r="E25" s="177">
        <v>0.76</v>
      </c>
      <c r="F25" s="177">
        <v>0.08</v>
      </c>
      <c r="G25" s="177">
        <v>4.92</v>
      </c>
      <c r="H25" s="178">
        <v>23.5</v>
      </c>
      <c r="I25" s="159"/>
      <c r="J25" s="180"/>
      <c r="K25" s="30"/>
      <c r="L25" s="227" t="str">
        <f>[1]МЕНЮ!B259</f>
        <v>Хлеб пшеничный</v>
      </c>
      <c r="M25" s="228"/>
      <c r="N25" s="373">
        <v>20</v>
      </c>
      <c r="O25" s="177">
        <v>1.52</v>
      </c>
      <c r="P25" s="177">
        <v>0.16</v>
      </c>
      <c r="Q25" s="177">
        <v>9.84</v>
      </c>
      <c r="R25" s="179">
        <v>47</v>
      </c>
      <c r="S25" s="27"/>
      <c r="T25" s="180"/>
      <c r="U25" s="160"/>
    </row>
    <row r="26" spans="1:25" s="158" customFormat="1" ht="18" customHeight="1" x14ac:dyDescent="0.25">
      <c r="A26" s="30"/>
      <c r="B26" s="227" t="str">
        <f>[2]МЕНЮ!B262</f>
        <v>Хлеб ржано-пшеничный</v>
      </c>
      <c r="C26" s="228"/>
      <c r="D26" s="317">
        <v>10</v>
      </c>
      <c r="E26" s="177">
        <v>0.56000000000000005</v>
      </c>
      <c r="F26" s="177">
        <v>0.11</v>
      </c>
      <c r="G26" s="177">
        <v>4.9400000000000004</v>
      </c>
      <c r="H26" s="178">
        <v>23.2</v>
      </c>
      <c r="I26" s="27"/>
      <c r="J26" s="180"/>
      <c r="K26" s="30"/>
      <c r="L26" s="227" t="str">
        <f>[1]МЕНЮ!B260</f>
        <v>Хлеб ржано-пшеничный</v>
      </c>
      <c r="M26" s="228"/>
      <c r="N26" s="373">
        <v>20</v>
      </c>
      <c r="O26" s="177">
        <v>1.1200000000000001</v>
      </c>
      <c r="P26" s="177">
        <v>0.22</v>
      </c>
      <c r="Q26" s="177">
        <v>9.8800000000000008</v>
      </c>
      <c r="R26" s="178">
        <v>46.4</v>
      </c>
      <c r="S26" s="27"/>
      <c r="T26" s="27"/>
      <c r="U26" s="157"/>
    </row>
    <row r="27" spans="1:25" x14ac:dyDescent="0.25">
      <c r="A27" s="252" t="s">
        <v>38</v>
      </c>
      <c r="B27" s="253"/>
      <c r="C27" s="253"/>
      <c r="D27" s="253"/>
      <c r="E27" s="253"/>
      <c r="F27" s="253"/>
      <c r="G27" s="253"/>
      <c r="H27" s="253"/>
      <c r="I27" s="254"/>
      <c r="J27" s="255"/>
      <c r="K27" s="256"/>
      <c r="L27" s="256"/>
      <c r="M27" s="256"/>
      <c r="N27" s="256"/>
      <c r="O27" s="256"/>
      <c r="P27" s="256"/>
      <c r="Q27" s="256"/>
      <c r="R27" s="256"/>
      <c r="S27" s="256"/>
      <c r="T27" s="257"/>
      <c r="U27" s="154"/>
      <c r="V27" s="158"/>
      <c r="Y27" s="158"/>
    </row>
    <row r="28" spans="1:25" ht="15" customHeight="1" x14ac:dyDescent="0.25">
      <c r="A28" s="30"/>
      <c r="B28" s="250" t="s">
        <v>102</v>
      </c>
      <c r="C28" s="249" t="s">
        <v>102</v>
      </c>
      <c r="D28" s="317">
        <v>30</v>
      </c>
      <c r="E28" s="177">
        <v>2.25</v>
      </c>
      <c r="F28" s="177">
        <v>2.94</v>
      </c>
      <c r="G28" s="177">
        <v>22.32</v>
      </c>
      <c r="H28" s="178">
        <v>125.1</v>
      </c>
      <c r="I28" s="151"/>
      <c r="J28" s="20"/>
      <c r="K28" s="30"/>
      <c r="L28" s="250" t="s">
        <v>102</v>
      </c>
      <c r="M28" s="249" t="s">
        <v>102</v>
      </c>
      <c r="N28" s="374">
        <v>50</v>
      </c>
      <c r="O28" s="177">
        <v>3.75</v>
      </c>
      <c r="P28" s="178">
        <v>4.9000000000000004</v>
      </c>
      <c r="Q28" s="178">
        <v>37.200000000000003</v>
      </c>
      <c r="R28" s="178">
        <v>208.5</v>
      </c>
      <c r="S28" s="151"/>
      <c r="T28" s="20"/>
      <c r="U28" s="170"/>
      <c r="V28" s="169"/>
    </row>
    <row r="29" spans="1:25" ht="15" customHeight="1" x14ac:dyDescent="0.25">
      <c r="A29" s="13"/>
      <c r="B29" s="250" t="s">
        <v>445</v>
      </c>
      <c r="C29" s="249" t="s">
        <v>445</v>
      </c>
      <c r="D29" s="317">
        <v>180</v>
      </c>
      <c r="E29" s="177">
        <v>5.22</v>
      </c>
      <c r="F29" s="177">
        <v>5.76</v>
      </c>
      <c r="G29" s="177">
        <v>8.4600000000000009</v>
      </c>
      <c r="H29" s="179">
        <v>108</v>
      </c>
      <c r="I29" s="151"/>
      <c r="J29" s="20">
        <v>2.34</v>
      </c>
      <c r="K29" s="13"/>
      <c r="L29" s="250" t="s">
        <v>445</v>
      </c>
      <c r="M29" s="249" t="s">
        <v>445</v>
      </c>
      <c r="N29" s="375">
        <v>200</v>
      </c>
      <c r="O29" s="178">
        <v>5.8</v>
      </c>
      <c r="P29" s="178">
        <v>6.4</v>
      </c>
      <c r="Q29" s="178">
        <v>9.4</v>
      </c>
      <c r="R29" s="179">
        <v>120</v>
      </c>
      <c r="S29" s="151"/>
      <c r="T29" s="20">
        <v>2.6</v>
      </c>
    </row>
    <row r="30" spans="1:25" x14ac:dyDescent="0.25">
      <c r="A30" s="252" t="s">
        <v>42</v>
      </c>
      <c r="B30" s="253"/>
      <c r="C30" s="253"/>
      <c r="D30" s="253"/>
      <c r="E30" s="253"/>
      <c r="F30" s="253"/>
      <c r="G30" s="253"/>
      <c r="H30" s="253"/>
      <c r="I30" s="254"/>
      <c r="J30" s="255"/>
      <c r="K30" s="256"/>
      <c r="L30" s="256"/>
      <c r="M30" s="256"/>
      <c r="N30" s="256"/>
      <c r="O30" s="256"/>
      <c r="P30" s="256"/>
      <c r="Q30" s="256"/>
      <c r="R30" s="256"/>
      <c r="S30" s="256"/>
      <c r="T30" s="257"/>
    </row>
    <row r="31" spans="1:25" ht="25.15" customHeight="1" x14ac:dyDescent="0.25">
      <c r="A31" s="30" t="str">
        <f>[2]МЕНЮ!A269</f>
        <v>284/М/ССЖ</v>
      </c>
      <c r="B31" s="247" t="str">
        <f>[2]МЕНЮ!B269</f>
        <v>Суфле из рыбы (горбуша) с маслом сливочным, 70/3</v>
      </c>
      <c r="C31" s="210"/>
      <c r="D31" s="317">
        <v>73</v>
      </c>
      <c r="E31" s="177">
        <v>11.53</v>
      </c>
      <c r="F31" s="177">
        <v>7.5399999999999991</v>
      </c>
      <c r="G31" s="177">
        <v>2.1</v>
      </c>
      <c r="H31" s="177">
        <v>121.31</v>
      </c>
      <c r="I31" s="152"/>
      <c r="J31" s="177">
        <v>0.28000000000000003</v>
      </c>
      <c r="K31" s="30" t="str">
        <f>[1]МЕНЮ!A267</f>
        <v>284/М/ССЖ</v>
      </c>
      <c r="L31" s="247" t="str">
        <f>[1]МЕНЮ!B267</f>
        <v>Суфле из рыбы (горбуша) с маслом сливочным, 80/5</v>
      </c>
      <c r="M31" s="210"/>
      <c r="N31" s="376">
        <v>85</v>
      </c>
      <c r="O31" s="177">
        <v>14.01</v>
      </c>
      <c r="P31" s="177">
        <v>10.76</v>
      </c>
      <c r="Q31" s="177">
        <v>2.85</v>
      </c>
      <c r="R31" s="177">
        <v>163.05000000000001</v>
      </c>
      <c r="S31" s="152"/>
      <c r="T31" s="177">
        <v>0.34</v>
      </c>
      <c r="U31" s="154"/>
      <c r="V31" s="154"/>
    </row>
    <row r="32" spans="1:25" ht="29.25" customHeight="1" x14ac:dyDescent="0.25">
      <c r="A32" s="30" t="str">
        <f>[2]МЕНЮ!A270</f>
        <v>348/М/ССЖ</v>
      </c>
      <c r="B32" s="247" t="str">
        <f>[2]МЕНЮ!B270</f>
        <v>Пюре из цветной капусты с картофелем</v>
      </c>
      <c r="C32" s="210"/>
      <c r="D32" s="317">
        <v>120</v>
      </c>
      <c r="E32" s="177">
        <v>2.98</v>
      </c>
      <c r="F32" s="177">
        <v>4.32</v>
      </c>
      <c r="G32" s="177">
        <v>9.5399999999999991</v>
      </c>
      <c r="H32" s="177">
        <v>89.58</v>
      </c>
      <c r="I32" s="152"/>
      <c r="J32" s="177">
        <v>25.66</v>
      </c>
      <c r="K32" s="30" t="str">
        <f>[1]МЕНЮ!A268</f>
        <v>348/М/ССЖ</v>
      </c>
      <c r="L32" s="247" t="str">
        <f>[1]МЕНЮ!B268</f>
        <v>Пюре из цветной капусты с картофелем</v>
      </c>
      <c r="M32" s="210"/>
      <c r="N32" s="377">
        <v>150</v>
      </c>
      <c r="O32" s="177">
        <v>3.73</v>
      </c>
      <c r="P32" s="177">
        <v>5.22</v>
      </c>
      <c r="Q32" s="177">
        <v>11.92</v>
      </c>
      <c r="R32" s="177">
        <v>110.29</v>
      </c>
      <c r="S32" s="151"/>
      <c r="T32" s="177">
        <v>32.08</v>
      </c>
      <c r="U32" s="154"/>
    </row>
    <row r="33" spans="1:20" ht="15" customHeight="1" x14ac:dyDescent="0.25">
      <c r="A33" s="30" t="str">
        <f>[2]МЕНЮ!A271</f>
        <v>413/М/ССЖ</v>
      </c>
      <c r="B33" s="248" t="str">
        <f>[2]МЕНЮ!B271</f>
        <v>Чай с молоком (3,2%), 180/8</v>
      </c>
      <c r="C33" s="249"/>
      <c r="D33" s="317">
        <v>180</v>
      </c>
      <c r="E33" s="177">
        <v>1.55</v>
      </c>
      <c r="F33" s="177">
        <v>1.61</v>
      </c>
      <c r="G33" s="177">
        <v>10.37</v>
      </c>
      <c r="H33" s="177">
        <v>62.68</v>
      </c>
      <c r="I33" s="151"/>
      <c r="J33" s="178">
        <v>0.7</v>
      </c>
      <c r="K33" s="30" t="str">
        <f>[1]МЕНЮ!A269</f>
        <v>413/М/ССЖ</v>
      </c>
      <c r="L33" s="248" t="str">
        <f>[1]МЕНЮ!B269</f>
        <v>Чай с молоком (3,2%), 180/10</v>
      </c>
      <c r="M33" s="249"/>
      <c r="N33" s="377">
        <v>180</v>
      </c>
      <c r="O33" s="177">
        <v>1.55</v>
      </c>
      <c r="P33" s="177">
        <v>1.61</v>
      </c>
      <c r="Q33" s="177">
        <v>12.36</v>
      </c>
      <c r="R33" s="177">
        <v>70.66</v>
      </c>
      <c r="S33" s="151"/>
      <c r="T33" s="178">
        <v>0.7</v>
      </c>
    </row>
    <row r="34" spans="1:20" ht="15" customHeight="1" x14ac:dyDescent="0.25">
      <c r="A34" s="30"/>
      <c r="B34" s="248" t="str">
        <f>[2]МЕНЮ!B272</f>
        <v>Хлеб пшеничный</v>
      </c>
      <c r="C34" s="249"/>
      <c r="D34" s="317">
        <v>40</v>
      </c>
      <c r="E34" s="177">
        <v>3.04</v>
      </c>
      <c r="F34" s="177">
        <v>0.32</v>
      </c>
      <c r="G34" s="177">
        <v>19.68</v>
      </c>
      <c r="H34" s="179">
        <v>94</v>
      </c>
      <c r="I34" s="151"/>
      <c r="J34" s="180"/>
      <c r="K34" s="30">
        <f>[1]МЕНЮ!A270</f>
        <v>0</v>
      </c>
      <c r="L34" s="248" t="str">
        <f>[1]МЕНЮ!B270</f>
        <v>Хлеб пшеничный</v>
      </c>
      <c r="M34" s="249"/>
      <c r="N34" s="377">
        <v>50</v>
      </c>
      <c r="O34" s="178">
        <v>3.8</v>
      </c>
      <c r="P34" s="178">
        <v>0.4</v>
      </c>
      <c r="Q34" s="178">
        <v>24.6</v>
      </c>
      <c r="R34" s="178">
        <v>117.5</v>
      </c>
      <c r="S34" s="151"/>
      <c r="T34" s="180"/>
    </row>
    <row r="35" spans="1:20" ht="15.75" customHeight="1" thickBot="1" x14ac:dyDescent="0.3">
      <c r="A35" s="30"/>
      <c r="B35" s="240"/>
      <c r="C35" s="241"/>
      <c r="D35" s="14"/>
      <c r="E35" s="16"/>
      <c r="F35" s="16"/>
      <c r="G35" s="16"/>
      <c r="H35" s="16"/>
      <c r="I35" s="151"/>
      <c r="J35" s="20"/>
      <c r="K35" s="30"/>
      <c r="L35" s="240"/>
      <c r="M35" s="241"/>
      <c r="N35" s="33"/>
      <c r="O35" s="16"/>
      <c r="P35" s="16"/>
      <c r="Q35" s="16"/>
      <c r="R35" s="16"/>
      <c r="S35" s="151"/>
      <c r="T35" s="20"/>
    </row>
    <row r="36" spans="1:20" ht="38.25" customHeight="1" x14ac:dyDescent="0.25">
      <c r="A36" s="242" t="s">
        <v>450</v>
      </c>
      <c r="B36" s="238"/>
      <c r="C36" s="238"/>
      <c r="D36" s="238"/>
      <c r="E36" s="238" t="s">
        <v>11</v>
      </c>
      <c r="F36" s="238"/>
      <c r="G36" s="238"/>
      <c r="H36" s="237" t="s">
        <v>12</v>
      </c>
      <c r="I36" s="150" t="s">
        <v>415</v>
      </c>
      <c r="J36" s="34" t="s">
        <v>13</v>
      </c>
      <c r="K36" s="242" t="s">
        <v>449</v>
      </c>
      <c r="L36" s="238"/>
      <c r="M36" s="238"/>
      <c r="N36" s="238"/>
      <c r="O36" s="238" t="s">
        <v>11</v>
      </c>
      <c r="P36" s="238"/>
      <c r="Q36" s="238"/>
      <c r="R36" s="237" t="s">
        <v>12</v>
      </c>
      <c r="S36" s="150" t="s">
        <v>415</v>
      </c>
      <c r="T36" s="34" t="s">
        <v>13</v>
      </c>
    </row>
    <row r="37" spans="1:20" x14ac:dyDescent="0.25">
      <c r="A37" s="243"/>
      <c r="B37" s="244"/>
      <c r="C37" s="244"/>
      <c r="D37" s="244"/>
      <c r="E37" s="173" t="s">
        <v>14</v>
      </c>
      <c r="F37" s="173" t="s">
        <v>15</v>
      </c>
      <c r="G37" s="173" t="s">
        <v>16</v>
      </c>
      <c r="H37" s="239"/>
      <c r="I37" s="150" t="s">
        <v>416</v>
      </c>
      <c r="J37" s="36" t="s">
        <v>17</v>
      </c>
      <c r="K37" s="243"/>
      <c r="L37" s="244"/>
      <c r="M37" s="244"/>
      <c r="N37" s="244"/>
      <c r="O37" s="173" t="s">
        <v>14</v>
      </c>
      <c r="P37" s="173" t="s">
        <v>15</v>
      </c>
      <c r="Q37" s="173" t="s">
        <v>16</v>
      </c>
      <c r="R37" s="239"/>
      <c r="S37" s="150" t="s">
        <v>416</v>
      </c>
      <c r="T37" s="36" t="s">
        <v>17</v>
      </c>
    </row>
    <row r="38" spans="1:20" ht="15.75" thickBot="1" x14ac:dyDescent="0.3">
      <c r="A38" s="245"/>
      <c r="B38" s="246"/>
      <c r="C38" s="246"/>
      <c r="D38" s="246"/>
      <c r="E38" s="153">
        <f>E11+E12+E13+E14+E15+E18+E20+E21+E22+E23+E24+E25+E26+E28+E29+E31+E32+E33+E34+E35</f>
        <v>65.589999999999989</v>
      </c>
      <c r="F38" s="165">
        <f t="shared" ref="F38:J38" si="1">F11+F12+F13+F14+F15+F18+F20+F21+F22+F23+F24+F25+F26+F28+F29+F31+F32+F33+F34+F35</f>
        <v>54.209999999999994</v>
      </c>
      <c r="G38" s="153">
        <f t="shared" si="1"/>
        <v>182.73000000000002</v>
      </c>
      <c r="H38" s="153">
        <f t="shared" si="1"/>
        <v>1493.7</v>
      </c>
      <c r="I38" s="163">
        <f t="shared" si="1"/>
        <v>0</v>
      </c>
      <c r="J38" s="163">
        <f t="shared" si="1"/>
        <v>92.46</v>
      </c>
      <c r="K38" s="245"/>
      <c r="L38" s="246"/>
      <c r="M38" s="246"/>
      <c r="N38" s="246"/>
      <c r="O38" s="153">
        <f>O35+O34+O33+O32+O31+O29+O28+O26+O24+O23+O22+O21+O20+O18+O16+O15+O14+O13+O12+O11+O25</f>
        <v>78.27</v>
      </c>
      <c r="P38" s="153">
        <f t="shared" ref="P38:T38" si="2">P35+P34+P33+P32+P31+P29+P28+P26+P24+P23+P22+P21+P20+P18+P16+P15+P14+P13+P12+P11+P25</f>
        <v>69.239999999999981</v>
      </c>
      <c r="Q38" s="153">
        <f t="shared" si="2"/>
        <v>242.59000000000003</v>
      </c>
      <c r="R38" s="153">
        <f>R11+R12+R13+R14+R15+R18+R20+R21+R22+R23+R24+R25+R26+R28+R29+R31+R32+R33+R34+R35</f>
        <v>1922.0300000000002</v>
      </c>
      <c r="S38" s="153">
        <f t="shared" si="2"/>
        <v>0</v>
      </c>
      <c r="T38" s="153">
        <f t="shared" si="2"/>
        <v>103.70000000000002</v>
      </c>
    </row>
  </sheetData>
  <mergeCells count="72">
    <mergeCell ref="O36:Q36"/>
    <mergeCell ref="R36:R37"/>
    <mergeCell ref="B35:C35"/>
    <mergeCell ref="L35:M35"/>
    <mergeCell ref="A36:D38"/>
    <mergeCell ref="E36:G36"/>
    <mergeCell ref="H36:H37"/>
    <mergeCell ref="K36:N38"/>
    <mergeCell ref="B32:C32"/>
    <mergeCell ref="L32:M32"/>
    <mergeCell ref="B33:C33"/>
    <mergeCell ref="L33:M33"/>
    <mergeCell ref="B34:C34"/>
    <mergeCell ref="L34:M34"/>
    <mergeCell ref="B29:C29"/>
    <mergeCell ref="L29:M29"/>
    <mergeCell ref="A30:J30"/>
    <mergeCell ref="K30:T30"/>
    <mergeCell ref="B31:C31"/>
    <mergeCell ref="L31:M31"/>
    <mergeCell ref="B26:C26"/>
    <mergeCell ref="L26:M26"/>
    <mergeCell ref="A27:J27"/>
    <mergeCell ref="K27:T27"/>
    <mergeCell ref="B28:C28"/>
    <mergeCell ref="L28:M28"/>
    <mergeCell ref="B23:C23"/>
    <mergeCell ref="L23:M23"/>
    <mergeCell ref="B24:C24"/>
    <mergeCell ref="L24:M24"/>
    <mergeCell ref="B25:C25"/>
    <mergeCell ref="L25:M25"/>
    <mergeCell ref="B20:C20"/>
    <mergeCell ref="L20:M20"/>
    <mergeCell ref="B21:C21"/>
    <mergeCell ref="L21:M21"/>
    <mergeCell ref="B22:C22"/>
    <mergeCell ref="L22:M22"/>
    <mergeCell ref="A17:J17"/>
    <mergeCell ref="K17:T17"/>
    <mergeCell ref="B18:C18"/>
    <mergeCell ref="L18:M18"/>
    <mergeCell ref="A19:J19"/>
    <mergeCell ref="K19:T19"/>
    <mergeCell ref="B14:C14"/>
    <mergeCell ref="L14:M14"/>
    <mergeCell ref="B15:C15"/>
    <mergeCell ref="L15:M15"/>
    <mergeCell ref="B16:C16"/>
    <mergeCell ref="L16:M16"/>
    <mergeCell ref="B11:C11"/>
    <mergeCell ref="L11:M11"/>
    <mergeCell ref="B12:C12"/>
    <mergeCell ref="L12:M12"/>
    <mergeCell ref="B13:C13"/>
    <mergeCell ref="L13:M13"/>
    <mergeCell ref="L8:M9"/>
    <mergeCell ref="N8:N9"/>
    <mergeCell ref="O8:Q8"/>
    <mergeCell ref="R8:R9"/>
    <mergeCell ref="A10:J10"/>
    <mergeCell ref="K10:T10"/>
    <mergeCell ref="A1:J1"/>
    <mergeCell ref="K1:T1"/>
    <mergeCell ref="D5:H5"/>
    <mergeCell ref="N5:R5"/>
    <mergeCell ref="A8:A9"/>
    <mergeCell ref="B8:C9"/>
    <mergeCell ref="D8:D9"/>
    <mergeCell ref="E8:G8"/>
    <mergeCell ref="H8:H9"/>
    <mergeCell ref="K8:K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7DB1A-4D3A-49D3-8EEE-800388DAFA64}">
  <dimension ref="A1:Y38"/>
  <sheetViews>
    <sheetView topLeftCell="A3" workbookViewId="0">
      <selection activeCell="M5" sqref="M5"/>
    </sheetView>
  </sheetViews>
  <sheetFormatPr defaultRowHeight="15" x14ac:dyDescent="0.25"/>
  <cols>
    <col min="1" max="1" width="10.140625" customWidth="1"/>
    <col min="2" max="2" width="10.42578125" customWidth="1"/>
    <col min="3" max="3" width="23.28515625" customWidth="1"/>
    <col min="4" max="4" width="9.85546875" bestFit="1" customWidth="1"/>
    <col min="5" max="5" width="9.42578125" customWidth="1"/>
    <col min="6" max="6" width="7" customWidth="1"/>
    <col min="7" max="7" width="7.7109375" customWidth="1"/>
    <col min="9" max="9" width="0" hidden="1" customWidth="1"/>
    <col min="11" max="11" width="10.7109375" customWidth="1"/>
    <col min="13" max="13" width="24.42578125" customWidth="1"/>
    <col min="14" max="14" width="9.85546875" bestFit="1" customWidth="1"/>
    <col min="19" max="19" width="0" hidden="1" customWidth="1"/>
    <col min="25" max="25" width="11.140625" customWidth="1"/>
  </cols>
  <sheetData>
    <row r="1" spans="1:25" ht="15.75" hidden="1" thickBot="1" x14ac:dyDescent="0.3">
      <c r="A1" s="230"/>
      <c r="B1" s="219"/>
      <c r="C1" s="219"/>
      <c r="D1" s="219"/>
      <c r="E1" s="219"/>
      <c r="F1" s="219"/>
      <c r="G1" s="219"/>
      <c r="H1" s="219"/>
      <c r="I1" s="219"/>
      <c r="J1" s="231"/>
      <c r="K1" s="230"/>
      <c r="L1" s="219"/>
      <c r="M1" s="219"/>
      <c r="N1" s="219"/>
      <c r="O1" s="219"/>
      <c r="P1" s="219"/>
      <c r="Q1" s="219"/>
      <c r="R1" s="219"/>
      <c r="S1" s="219"/>
      <c r="T1" s="231"/>
    </row>
    <row r="2" spans="1:25" ht="15.75" hidden="1" thickBot="1" x14ac:dyDescent="0.3">
      <c r="A2" s="1"/>
      <c r="B2" s="2"/>
      <c r="C2" s="2"/>
      <c r="D2" s="2"/>
      <c r="E2" s="2"/>
      <c r="F2" s="2"/>
      <c r="G2" s="2"/>
      <c r="H2" s="3"/>
      <c r="I2" s="3"/>
      <c r="J2" s="4"/>
      <c r="K2" s="1"/>
      <c r="L2" s="2"/>
      <c r="M2" s="2"/>
      <c r="N2" s="2"/>
      <c r="O2" s="2"/>
      <c r="P2" s="2"/>
      <c r="Q2" s="2"/>
      <c r="R2" s="3"/>
      <c r="S2" s="3"/>
      <c r="T2" s="4"/>
    </row>
    <row r="3" spans="1:25" ht="13.9" customHeight="1" x14ac:dyDescent="0.25">
      <c r="A3" s="77">
        <v>1</v>
      </c>
      <c r="B3" s="78" t="s">
        <v>1</v>
      </c>
      <c r="C3" s="79">
        <v>1</v>
      </c>
      <c r="D3" s="80"/>
      <c r="E3" s="80"/>
      <c r="F3" s="80"/>
      <c r="G3" s="80"/>
      <c r="H3" s="81"/>
      <c r="I3" s="81"/>
      <c r="J3" s="82"/>
      <c r="K3" s="2"/>
      <c r="L3" s="5" t="s">
        <v>1</v>
      </c>
      <c r="M3" s="6">
        <v>1</v>
      </c>
      <c r="N3" s="2"/>
      <c r="O3" s="2"/>
      <c r="P3" s="2"/>
      <c r="Q3" s="2"/>
      <c r="R3" s="3"/>
      <c r="S3" s="3"/>
      <c r="T3" s="4"/>
    </row>
    <row r="4" spans="1:25" hidden="1" x14ac:dyDescent="0.25">
      <c r="A4" s="1"/>
      <c r="B4" s="5" t="s">
        <v>2</v>
      </c>
      <c r="C4" s="6">
        <v>1</v>
      </c>
      <c r="D4" s="2"/>
      <c r="E4" s="2"/>
      <c r="F4" s="2"/>
      <c r="G4" s="2"/>
      <c r="H4" s="3"/>
      <c r="I4" s="3"/>
      <c r="J4" s="4"/>
      <c r="K4" s="2"/>
      <c r="L4" s="5" t="s">
        <v>2</v>
      </c>
      <c r="M4" s="6">
        <v>1</v>
      </c>
      <c r="N4" s="2"/>
      <c r="O4" s="2"/>
      <c r="P4" s="2"/>
      <c r="Q4" s="2"/>
      <c r="R4" s="3"/>
      <c r="S4" s="3"/>
      <c r="T4" s="4"/>
    </row>
    <row r="5" spans="1:25" x14ac:dyDescent="0.25">
      <c r="A5" s="1"/>
      <c r="B5" s="5" t="s">
        <v>3</v>
      </c>
      <c r="C5" s="7" t="s">
        <v>446</v>
      </c>
      <c r="D5" s="262"/>
      <c r="E5" s="262"/>
      <c r="F5" s="262"/>
      <c r="G5" s="262"/>
      <c r="H5" s="262"/>
      <c r="I5" s="171"/>
      <c r="J5" s="4"/>
      <c r="K5" s="2"/>
      <c r="L5" s="5" t="s">
        <v>3</v>
      </c>
      <c r="M5" s="7" t="s">
        <v>446</v>
      </c>
      <c r="N5" s="262"/>
      <c r="O5" s="262"/>
      <c r="P5" s="262"/>
      <c r="Q5" s="262"/>
      <c r="R5" s="262"/>
      <c r="S5" s="171"/>
      <c r="T5" s="4"/>
    </row>
    <row r="6" spans="1:25" x14ac:dyDescent="0.25">
      <c r="A6" s="1"/>
      <c r="B6" s="8" t="s">
        <v>6</v>
      </c>
      <c r="C6" s="186" t="s">
        <v>413</v>
      </c>
      <c r="D6" s="2"/>
      <c r="E6" s="2"/>
      <c r="F6" s="2"/>
      <c r="G6" s="2"/>
      <c r="H6" s="3"/>
      <c r="I6" s="3"/>
      <c r="J6" s="4"/>
      <c r="K6" s="2"/>
      <c r="L6" s="8" t="s">
        <v>6</v>
      </c>
      <c r="M6" s="186" t="s">
        <v>276</v>
      </c>
      <c r="N6" s="2"/>
      <c r="O6" s="2"/>
      <c r="P6" s="2"/>
      <c r="Q6" s="2"/>
      <c r="R6" s="3"/>
      <c r="S6" s="3"/>
      <c r="T6" s="4"/>
    </row>
    <row r="7" spans="1:25" x14ac:dyDescent="0.25">
      <c r="A7" s="1"/>
      <c r="B7" s="2"/>
      <c r="C7" s="99"/>
      <c r="D7" s="99"/>
      <c r="E7" s="2"/>
      <c r="F7" s="2"/>
      <c r="G7" s="2"/>
      <c r="H7" s="3"/>
      <c r="I7" s="3"/>
      <c r="J7" s="4"/>
      <c r="K7" s="2"/>
      <c r="L7" s="2"/>
      <c r="M7" s="99"/>
      <c r="N7" s="99"/>
      <c r="O7" s="2"/>
      <c r="P7" s="2"/>
      <c r="Q7" s="2"/>
      <c r="R7" s="3"/>
      <c r="S7" s="3"/>
      <c r="T7" s="4"/>
    </row>
    <row r="8" spans="1:25" ht="38.25" x14ac:dyDescent="0.25">
      <c r="A8" s="233" t="s">
        <v>8</v>
      </c>
      <c r="B8" s="234" t="s">
        <v>9</v>
      </c>
      <c r="C8" s="234"/>
      <c r="D8" s="234" t="s">
        <v>375</v>
      </c>
      <c r="E8" s="234" t="s">
        <v>11</v>
      </c>
      <c r="F8" s="234"/>
      <c r="G8" s="234"/>
      <c r="H8" s="235" t="s">
        <v>12</v>
      </c>
      <c r="I8" s="150" t="s">
        <v>415</v>
      </c>
      <c r="J8" s="10" t="s">
        <v>13</v>
      </c>
      <c r="K8" s="236" t="s">
        <v>8</v>
      </c>
      <c r="L8" s="234" t="s">
        <v>9</v>
      </c>
      <c r="M8" s="234"/>
      <c r="N8" s="234" t="s">
        <v>372</v>
      </c>
      <c r="O8" s="234" t="s">
        <v>11</v>
      </c>
      <c r="P8" s="234"/>
      <c r="Q8" s="234"/>
      <c r="R8" s="235" t="s">
        <v>12</v>
      </c>
      <c r="S8" s="150" t="s">
        <v>415</v>
      </c>
      <c r="T8" s="12" t="s">
        <v>13</v>
      </c>
    </row>
    <row r="9" spans="1:25" ht="24" customHeight="1" x14ac:dyDescent="0.25">
      <c r="A9" s="233"/>
      <c r="B9" s="234"/>
      <c r="C9" s="234"/>
      <c r="D9" s="234"/>
      <c r="E9" s="172" t="s">
        <v>14</v>
      </c>
      <c r="F9" s="172" t="s">
        <v>15</v>
      </c>
      <c r="G9" s="172" t="s">
        <v>16</v>
      </c>
      <c r="H9" s="235"/>
      <c r="I9" s="150" t="s">
        <v>416</v>
      </c>
      <c r="J9" s="12" t="s">
        <v>17</v>
      </c>
      <c r="K9" s="236"/>
      <c r="L9" s="234"/>
      <c r="M9" s="234"/>
      <c r="N9" s="234"/>
      <c r="O9" s="172" t="s">
        <v>14</v>
      </c>
      <c r="P9" s="172" t="s">
        <v>15</v>
      </c>
      <c r="Q9" s="172" t="s">
        <v>16</v>
      </c>
      <c r="R9" s="235"/>
      <c r="S9" s="150" t="s">
        <v>416</v>
      </c>
      <c r="T9" s="12" t="s">
        <v>17</v>
      </c>
    </row>
    <row r="10" spans="1:25" x14ac:dyDescent="0.25">
      <c r="A10" s="252" t="s">
        <v>18</v>
      </c>
      <c r="B10" s="253"/>
      <c r="C10" s="253"/>
      <c r="D10" s="253"/>
      <c r="E10" s="253"/>
      <c r="F10" s="253"/>
      <c r="G10" s="253"/>
      <c r="H10" s="253"/>
      <c r="I10" s="254"/>
      <c r="J10" s="255"/>
      <c r="K10" s="258"/>
      <c r="L10" s="253"/>
      <c r="M10" s="253"/>
      <c r="N10" s="253"/>
      <c r="O10" s="253"/>
      <c r="P10" s="253"/>
      <c r="Q10" s="253"/>
      <c r="R10" s="253"/>
      <c r="S10" s="254"/>
      <c r="T10" s="255"/>
    </row>
    <row r="11" spans="1:25" ht="15" customHeight="1" x14ac:dyDescent="0.25">
      <c r="A11" s="175" t="str">
        <f>[2]МЕНЮ!A285</f>
        <v>6/М</v>
      </c>
      <c r="B11" s="316" t="str">
        <f>[2]МЕНЮ!B285</f>
        <v>Масло сливочное</v>
      </c>
      <c r="C11" s="249"/>
      <c r="D11" s="317">
        <v>5</v>
      </c>
      <c r="E11" s="177">
        <v>0.03</v>
      </c>
      <c r="F11" s="177">
        <v>4.13</v>
      </c>
      <c r="G11" s="177">
        <v>0.04</v>
      </c>
      <c r="H11" s="178">
        <v>37.4</v>
      </c>
      <c r="I11" s="152"/>
      <c r="J11" s="180"/>
      <c r="K11" s="156" t="str">
        <f>[1]МЕНЮ!A283</f>
        <v>6/М</v>
      </c>
      <c r="L11" s="248" t="str">
        <f>[1]МЕНЮ!B283</f>
        <v>Масло сливочное</v>
      </c>
      <c r="M11" s="249"/>
      <c r="N11" s="378">
        <v>7</v>
      </c>
      <c r="O11" s="177">
        <v>0.04</v>
      </c>
      <c r="P11" s="177">
        <v>5.78</v>
      </c>
      <c r="Q11" s="177">
        <v>0.06</v>
      </c>
      <c r="R11" s="177">
        <v>52.36</v>
      </c>
      <c r="S11" s="152"/>
      <c r="T11" s="180"/>
      <c r="U11" s="154"/>
      <c r="V11" s="167"/>
      <c r="W11" s="167"/>
      <c r="X11" s="167"/>
      <c r="Y11" s="167"/>
    </row>
    <row r="12" spans="1:25" ht="15" customHeight="1" x14ac:dyDescent="0.25">
      <c r="A12" s="176" t="str">
        <f>[2]МЕНЮ!A286</f>
        <v>7/М</v>
      </c>
      <c r="B12" s="316" t="str">
        <f>[2]МЕНЮ!B286</f>
        <v>Сыр полутвердый</v>
      </c>
      <c r="C12" s="249"/>
      <c r="D12" s="317">
        <v>10</v>
      </c>
      <c r="E12" s="177">
        <v>2.3199999999999998</v>
      </c>
      <c r="F12" s="177">
        <v>2.95</v>
      </c>
      <c r="G12" s="180"/>
      <c r="H12" s="178">
        <v>36.4</v>
      </c>
      <c r="I12" s="151"/>
      <c r="J12" s="177">
        <v>7.0000000000000007E-2</v>
      </c>
      <c r="K12" s="156" t="str">
        <f>[1]МЕНЮ!A284</f>
        <v>7/М</v>
      </c>
      <c r="L12" s="248" t="str">
        <f>[1]МЕНЮ!B284</f>
        <v>Сыр полутвердый</v>
      </c>
      <c r="M12" s="249"/>
      <c r="N12" s="379">
        <v>15</v>
      </c>
      <c r="O12" s="177">
        <v>3.48</v>
      </c>
      <c r="P12" s="177">
        <v>4.43</v>
      </c>
      <c r="Q12" s="180"/>
      <c r="R12" s="178">
        <v>54.6</v>
      </c>
      <c r="S12" s="151"/>
      <c r="T12" s="177">
        <v>0.11</v>
      </c>
      <c r="V12" s="166"/>
      <c r="W12" s="166"/>
      <c r="X12" s="166"/>
      <c r="Y12" s="167"/>
    </row>
    <row r="13" spans="1:25" ht="26.25" customHeight="1" x14ac:dyDescent="0.25">
      <c r="A13" s="176" t="str">
        <f>[2]МЕНЮ!A287</f>
        <v>199/М/ССЖ</v>
      </c>
      <c r="B13" s="316" t="str">
        <f>[2]МЕНЮ!B287</f>
        <v>Каша жидкая молочная из риса и пшена с курагой, 140/10</v>
      </c>
      <c r="C13" s="249"/>
      <c r="D13" s="317">
        <v>150</v>
      </c>
      <c r="E13" s="177">
        <v>6.24</v>
      </c>
      <c r="F13" s="177">
        <v>3.96</v>
      </c>
      <c r="G13" s="177">
        <v>29.42</v>
      </c>
      <c r="H13" s="177">
        <v>178.23</v>
      </c>
      <c r="I13" s="151"/>
      <c r="J13" s="177">
        <v>0.78</v>
      </c>
      <c r="K13" s="162" t="str">
        <f>[1]МЕНЮ!A285</f>
        <v>199/М/ССЖ</v>
      </c>
      <c r="L13" s="248" t="str">
        <f>[1]МЕНЮ!B285</f>
        <v>Каша жидкая молочная из риса и пшена с курагой, 190/10</v>
      </c>
      <c r="M13" s="249"/>
      <c r="N13" s="379">
        <v>200</v>
      </c>
      <c r="O13" s="177">
        <v>7.34</v>
      </c>
      <c r="P13" s="177">
        <v>4.87</v>
      </c>
      <c r="Q13" s="178">
        <v>33.5</v>
      </c>
      <c r="R13" s="177">
        <v>207.21</v>
      </c>
      <c r="S13" s="151"/>
      <c r="T13" s="177">
        <v>0.94</v>
      </c>
      <c r="V13" s="166"/>
      <c r="W13" s="166"/>
      <c r="X13" s="166"/>
      <c r="Y13" s="167"/>
    </row>
    <row r="14" spans="1:25" ht="15" customHeight="1" x14ac:dyDescent="0.25">
      <c r="A14" s="13" t="str">
        <f>[2]МЕНЮ!A288</f>
        <v>411/М/ССЖ</v>
      </c>
      <c r="B14" s="316" t="str">
        <f>[2]МЕНЮ!B288</f>
        <v>Чай с сахаром, 180/8</v>
      </c>
      <c r="C14" s="249"/>
      <c r="D14" s="317">
        <v>180</v>
      </c>
      <c r="E14" s="178">
        <v>0.1</v>
      </c>
      <c r="F14" s="177">
        <v>0.01</v>
      </c>
      <c r="G14" s="177">
        <v>8.02</v>
      </c>
      <c r="H14" s="177">
        <v>32.68</v>
      </c>
      <c r="I14" s="151"/>
      <c r="J14" s="177">
        <v>0.05</v>
      </c>
      <c r="K14" s="156" t="str">
        <f>[1]МЕНЮ!A286</f>
        <v>411/М/ССЖ</v>
      </c>
      <c r="L14" s="248" t="str">
        <f>[1]МЕНЮ!B286</f>
        <v>Чай с сахаром, 180/10</v>
      </c>
      <c r="M14" s="249"/>
      <c r="N14" s="379">
        <v>180</v>
      </c>
      <c r="O14" s="178">
        <v>0.1</v>
      </c>
      <c r="P14" s="177">
        <v>0.01</v>
      </c>
      <c r="Q14" s="177">
        <v>10.01</v>
      </c>
      <c r="R14" s="177">
        <v>40.659999999999997</v>
      </c>
      <c r="S14" s="151"/>
      <c r="T14" s="177">
        <v>0.05</v>
      </c>
      <c r="V14" s="166"/>
      <c r="W14" s="154"/>
      <c r="Y14" s="161"/>
    </row>
    <row r="15" spans="1:25" ht="14.25" customHeight="1" x14ac:dyDescent="0.25">
      <c r="A15" s="13"/>
      <c r="B15" s="316" t="str">
        <f>[2]МЕНЮ!B289</f>
        <v>Хлеб пшеничный</v>
      </c>
      <c r="C15" s="249"/>
      <c r="D15" s="317">
        <v>15</v>
      </c>
      <c r="E15" s="177">
        <v>1.1399999999999999</v>
      </c>
      <c r="F15" s="177">
        <v>0.12</v>
      </c>
      <c r="G15" s="177">
        <v>7.38</v>
      </c>
      <c r="H15" s="177">
        <v>35.25</v>
      </c>
      <c r="I15" s="151"/>
      <c r="J15" s="180"/>
      <c r="K15" s="156">
        <f>[1]МЕНЮ!A287</f>
        <v>0</v>
      </c>
      <c r="L15" s="248" t="str">
        <f>[1]МЕНЮ!B287</f>
        <v>Хлеб пшеничный</v>
      </c>
      <c r="M15" s="249"/>
      <c r="N15" s="379">
        <v>20</v>
      </c>
      <c r="O15" s="177">
        <v>1.52</v>
      </c>
      <c r="P15" s="177">
        <v>0.16</v>
      </c>
      <c r="Q15" s="177">
        <v>9.84</v>
      </c>
      <c r="R15" s="179">
        <v>47</v>
      </c>
      <c r="S15" s="151"/>
      <c r="T15" s="180"/>
      <c r="U15" s="154"/>
      <c r="V15" s="166"/>
      <c r="X15" s="154"/>
      <c r="Y15" s="161"/>
    </row>
    <row r="16" spans="1:25" ht="15" hidden="1" customHeight="1" x14ac:dyDescent="0.25">
      <c r="A16" s="13"/>
      <c r="B16" s="250"/>
      <c r="C16" s="249"/>
      <c r="D16" s="14"/>
      <c r="E16" s="15"/>
      <c r="F16" s="15"/>
      <c r="G16" s="15"/>
      <c r="H16" s="16"/>
      <c r="I16" s="151"/>
      <c r="J16" s="17"/>
      <c r="K16" s="156"/>
      <c r="L16" s="260"/>
      <c r="M16" s="260"/>
      <c r="N16" s="14"/>
      <c r="O16" s="15"/>
      <c r="P16" s="15"/>
      <c r="Q16" s="15"/>
      <c r="R16" s="16"/>
      <c r="S16" s="151"/>
      <c r="T16" s="17"/>
      <c r="V16" s="154"/>
      <c r="Y16" s="154"/>
    </row>
    <row r="17" spans="1:25" x14ac:dyDescent="0.25">
      <c r="A17" s="252" t="s">
        <v>428</v>
      </c>
      <c r="B17" s="253"/>
      <c r="C17" s="253"/>
      <c r="D17" s="253"/>
      <c r="E17" s="253"/>
      <c r="F17" s="253"/>
      <c r="G17" s="253"/>
      <c r="H17" s="253"/>
      <c r="I17" s="254"/>
      <c r="J17" s="255"/>
      <c r="K17" s="258"/>
      <c r="L17" s="253"/>
      <c r="M17" s="253"/>
      <c r="N17" s="253"/>
      <c r="O17" s="253"/>
      <c r="P17" s="253"/>
      <c r="Q17" s="253"/>
      <c r="R17" s="253"/>
      <c r="S17" s="254"/>
      <c r="T17" s="255"/>
      <c r="V17" s="154"/>
      <c r="Y17" s="154"/>
    </row>
    <row r="18" spans="1:25" ht="16.5" x14ac:dyDescent="0.25">
      <c r="A18" s="175" t="str">
        <f>[2]МЕНЮ!A292</f>
        <v>386/М</v>
      </c>
      <c r="B18" s="248" t="str">
        <f>[2]МЕНЮ!B292</f>
        <v>Банан</v>
      </c>
      <c r="C18" s="249"/>
      <c r="D18" s="176">
        <v>100</v>
      </c>
      <c r="E18" s="178">
        <v>1.5</v>
      </c>
      <c r="F18" s="178">
        <v>0.5</v>
      </c>
      <c r="G18" s="179">
        <v>21</v>
      </c>
      <c r="H18" s="179">
        <v>96</v>
      </c>
      <c r="I18" s="151"/>
      <c r="J18" s="20">
        <v>10</v>
      </c>
      <c r="K18" s="155" t="str">
        <f t="shared" ref="K18:T18" si="0">A18</f>
        <v>386/М</v>
      </c>
      <c r="L18" s="259" t="str">
        <f t="shared" si="0"/>
        <v>Банан</v>
      </c>
      <c r="M18" s="260"/>
      <c r="N18" s="14">
        <f t="shared" si="0"/>
        <v>100</v>
      </c>
      <c r="O18" s="15">
        <f t="shared" si="0"/>
        <v>1.5</v>
      </c>
      <c r="P18" s="15">
        <f t="shared" si="0"/>
        <v>0.5</v>
      </c>
      <c r="Q18" s="15">
        <f t="shared" si="0"/>
        <v>21</v>
      </c>
      <c r="R18" s="16">
        <f t="shared" si="0"/>
        <v>96</v>
      </c>
      <c r="S18" s="151">
        <f t="shared" si="0"/>
        <v>0</v>
      </c>
      <c r="T18" s="20">
        <f t="shared" si="0"/>
        <v>10</v>
      </c>
      <c r="U18" s="168"/>
    </row>
    <row r="19" spans="1:25" x14ac:dyDescent="0.25">
      <c r="A19" s="261" t="s">
        <v>29</v>
      </c>
      <c r="B19" s="256"/>
      <c r="C19" s="256"/>
      <c r="D19" s="256"/>
      <c r="E19" s="256"/>
      <c r="F19" s="256"/>
      <c r="G19" s="256"/>
      <c r="H19" s="256"/>
      <c r="I19" s="256"/>
      <c r="J19" s="257"/>
      <c r="K19" s="256"/>
      <c r="L19" s="256"/>
      <c r="M19" s="256"/>
      <c r="N19" s="256"/>
      <c r="O19" s="256"/>
      <c r="P19" s="256"/>
      <c r="Q19" s="256"/>
      <c r="R19" s="256"/>
      <c r="S19" s="256"/>
      <c r="T19" s="257"/>
      <c r="V19" s="154"/>
    </row>
    <row r="20" spans="1:25" s="158" customFormat="1" ht="23.25" customHeight="1" x14ac:dyDescent="0.25">
      <c r="A20" s="30" t="str">
        <f>[2]МЕНЮ!A295</f>
        <v>13/М/ССЖ</v>
      </c>
      <c r="B20" s="227" t="str">
        <f>[2]МЕНЮ!B295</f>
        <v>Салат из свежих огурцов</v>
      </c>
      <c r="C20" s="228"/>
      <c r="D20" s="317">
        <v>30</v>
      </c>
      <c r="E20" s="177">
        <v>0.21</v>
      </c>
      <c r="F20" s="177">
        <v>1.03</v>
      </c>
      <c r="G20" s="177">
        <v>0.56999999999999995</v>
      </c>
      <c r="H20" s="177">
        <v>12.29</v>
      </c>
      <c r="I20" s="27"/>
      <c r="J20" s="178">
        <v>2.1</v>
      </c>
      <c r="K20" s="30" t="str">
        <f>[1]МЕНЮ!A293</f>
        <v>13/М/ССЖ</v>
      </c>
      <c r="L20" s="227" t="str">
        <f>[1]МЕНЮ!B293</f>
        <v>Салат из свежих огурцов</v>
      </c>
      <c r="M20" s="228"/>
      <c r="N20" s="380">
        <v>60</v>
      </c>
      <c r="O20" s="177">
        <v>0.42</v>
      </c>
      <c r="P20" s="177">
        <v>2.06</v>
      </c>
      <c r="Q20" s="177">
        <v>1.1399999999999999</v>
      </c>
      <c r="R20" s="177">
        <v>24.58</v>
      </c>
      <c r="S20" s="27"/>
      <c r="T20" s="178">
        <v>4.2</v>
      </c>
      <c r="U20" s="157"/>
    </row>
    <row r="21" spans="1:25" s="158" customFormat="1" ht="27.75" customHeight="1" x14ac:dyDescent="0.25">
      <c r="A21" s="30" t="str">
        <f>[2]МЕНЮ!A296</f>
        <v>90/М/ССЖ</v>
      </c>
      <c r="B21" s="227" t="str">
        <f>[2]МЕНЮ!B296</f>
        <v>Суп картофельный с рыбными фрикадельками, 140/35</v>
      </c>
      <c r="C21" s="228"/>
      <c r="D21" s="317">
        <v>175</v>
      </c>
      <c r="E21" s="177">
        <v>8.65</v>
      </c>
      <c r="F21" s="177">
        <v>5.13</v>
      </c>
      <c r="G21" s="177">
        <v>12.35</v>
      </c>
      <c r="H21" s="177">
        <v>129.56</v>
      </c>
      <c r="I21" s="27"/>
      <c r="J21" s="177">
        <v>6.77</v>
      </c>
      <c r="K21" s="30" t="str">
        <f>[1]МЕНЮ!A294</f>
        <v>90/М/ССЖ</v>
      </c>
      <c r="L21" s="227" t="str">
        <f>[1]МЕНЮ!B294</f>
        <v>Суп картофельный с рыбными фрикадельками, 160/35</v>
      </c>
      <c r="M21" s="228"/>
      <c r="N21" s="381">
        <v>195</v>
      </c>
      <c r="O21" s="177">
        <v>8.8699999999999992</v>
      </c>
      <c r="P21" s="177">
        <v>5.17</v>
      </c>
      <c r="Q21" s="177">
        <v>13.97</v>
      </c>
      <c r="R21" s="177">
        <v>137.18</v>
      </c>
      <c r="S21" s="27"/>
      <c r="T21" s="177">
        <v>7.63</v>
      </c>
      <c r="U21" s="157"/>
    </row>
    <row r="22" spans="1:25" s="158" customFormat="1" ht="25.5" customHeight="1" x14ac:dyDescent="0.25">
      <c r="A22" s="30" t="str">
        <f>[2]МЕНЮ!A297</f>
        <v>284/М/ССЖ</v>
      </c>
      <c r="B22" s="227" t="str">
        <f>[2]МЕНЮ!B297</f>
        <v>Запеканка картофельная с печенью с маслом сливочным, 170/3</v>
      </c>
      <c r="C22" s="228"/>
      <c r="D22" s="317">
        <v>173</v>
      </c>
      <c r="E22" s="177">
        <v>15.809999999999999</v>
      </c>
      <c r="F22" s="177">
        <v>11.82</v>
      </c>
      <c r="G22" s="177">
        <v>20.81</v>
      </c>
      <c r="H22" s="177">
        <v>252.43</v>
      </c>
      <c r="I22" s="27"/>
      <c r="J22" s="177">
        <v>19.52</v>
      </c>
      <c r="K22" s="30" t="str">
        <f>[1]МЕНЮ!A295</f>
        <v>284/М/ССЖ</v>
      </c>
      <c r="L22" s="227" t="str">
        <f>[1]МЕНЮ!B295</f>
        <v>Запеканка картофельная с печенью с маслом сливочным, 200/5</v>
      </c>
      <c r="M22" s="228"/>
      <c r="N22" s="381">
        <v>205</v>
      </c>
      <c r="O22" s="177">
        <v>19.12</v>
      </c>
      <c r="P22" s="177">
        <v>15.219999999999999</v>
      </c>
      <c r="Q22" s="177">
        <v>25.46</v>
      </c>
      <c r="R22" s="177">
        <v>314.65999999999997</v>
      </c>
      <c r="S22" s="27"/>
      <c r="T22" s="177">
        <v>23.71</v>
      </c>
      <c r="U22" s="157"/>
    </row>
    <row r="23" spans="1:25" s="158" customFormat="1" ht="23.25" customHeight="1" x14ac:dyDescent="0.25">
      <c r="A23" s="30"/>
      <c r="B23" s="227" t="str">
        <f>[2]МЕНЮ!B298</f>
        <v>Сок фруктово-овощной</v>
      </c>
      <c r="C23" s="228"/>
      <c r="D23" s="317">
        <v>150</v>
      </c>
      <c r="E23" s="177">
        <v>1.35</v>
      </c>
      <c r="F23" s="177">
        <v>0.15</v>
      </c>
      <c r="G23" s="178">
        <v>17.399999999999999</v>
      </c>
      <c r="H23" s="179">
        <v>78</v>
      </c>
      <c r="I23" s="27"/>
      <c r="J23" s="178">
        <v>3.9</v>
      </c>
      <c r="K23" s="30">
        <f>[1]МЕНЮ!A296</f>
        <v>0</v>
      </c>
      <c r="L23" s="227" t="str">
        <f>[1]МЕНЮ!B296</f>
        <v>Сок фруктово-овощной</v>
      </c>
      <c r="M23" s="228"/>
      <c r="N23" s="381">
        <v>180</v>
      </c>
      <c r="O23" s="177">
        <v>1.62</v>
      </c>
      <c r="P23" s="177">
        <v>0.18</v>
      </c>
      <c r="Q23" s="177">
        <v>20.88</v>
      </c>
      <c r="R23" s="178">
        <v>93.6</v>
      </c>
      <c r="S23" s="27"/>
      <c r="T23" s="177">
        <v>4.68</v>
      </c>
      <c r="U23" s="157"/>
    </row>
    <row r="24" spans="1:25" s="158" customFormat="1" ht="16.5" x14ac:dyDescent="0.25">
      <c r="A24" s="30"/>
      <c r="B24" s="227" t="str">
        <f>[2]МЕНЮ!B299</f>
        <v>Хлеб пшеничный</v>
      </c>
      <c r="C24" s="228"/>
      <c r="D24" s="317">
        <v>20</v>
      </c>
      <c r="E24" s="177">
        <v>1.52</v>
      </c>
      <c r="F24" s="177">
        <v>0.16</v>
      </c>
      <c r="G24" s="177">
        <v>9.84</v>
      </c>
      <c r="H24" s="179">
        <v>47</v>
      </c>
      <c r="I24" s="27"/>
      <c r="J24" s="152"/>
      <c r="K24" s="30">
        <f>[1]МЕНЮ!A297</f>
        <v>0</v>
      </c>
      <c r="L24" s="227" t="str">
        <f>[1]МЕНЮ!B297</f>
        <v>Хлеб пшеничный</v>
      </c>
      <c r="M24" s="228"/>
      <c r="N24" s="381">
        <v>20</v>
      </c>
      <c r="O24" s="177">
        <v>1.52</v>
      </c>
      <c r="P24" s="177">
        <v>0.16</v>
      </c>
      <c r="Q24" s="177">
        <v>9.84</v>
      </c>
      <c r="R24" s="179">
        <v>47</v>
      </c>
      <c r="S24" s="27"/>
      <c r="T24" s="180"/>
    </row>
    <row r="25" spans="1:25" s="161" customFormat="1" ht="21.75" customHeight="1" x14ac:dyDescent="0.25">
      <c r="A25" s="30"/>
      <c r="B25" s="227" t="str">
        <f>[2]МЕНЮ!B300</f>
        <v>Хлеб ржано-пшеничный</v>
      </c>
      <c r="C25" s="228"/>
      <c r="D25" s="317">
        <v>10</v>
      </c>
      <c r="E25" s="177">
        <v>0.56000000000000005</v>
      </c>
      <c r="F25" s="177">
        <v>0.11</v>
      </c>
      <c r="G25" s="177">
        <v>4.9400000000000004</v>
      </c>
      <c r="H25" s="178">
        <v>23.2</v>
      </c>
      <c r="I25" s="159"/>
      <c r="J25" s="164"/>
      <c r="K25" s="30">
        <f>[1]МЕНЮ!A298</f>
        <v>0</v>
      </c>
      <c r="L25" s="227" t="str">
        <f>[1]МЕНЮ!B298</f>
        <v>Хлеб ржано-пшеничный</v>
      </c>
      <c r="M25" s="228"/>
      <c r="N25" s="381">
        <v>20</v>
      </c>
      <c r="O25" s="177">
        <v>1.1200000000000001</v>
      </c>
      <c r="P25" s="177">
        <v>0.22</v>
      </c>
      <c r="Q25" s="177">
        <v>9.8800000000000008</v>
      </c>
      <c r="R25" s="178">
        <v>46.4</v>
      </c>
      <c r="S25" s="27"/>
      <c r="T25" s="180"/>
      <c r="U25" s="160"/>
    </row>
    <row r="26" spans="1:25" s="158" customFormat="1" ht="18" customHeight="1" x14ac:dyDescent="0.25">
      <c r="A26" s="30"/>
      <c r="B26" s="228"/>
      <c r="C26" s="228"/>
      <c r="D26" s="25"/>
      <c r="E26" s="27"/>
      <c r="F26" s="27"/>
      <c r="G26" s="27"/>
      <c r="H26" s="27"/>
      <c r="I26" s="27"/>
      <c r="J26" s="152"/>
      <c r="K26" s="30"/>
      <c r="L26" s="228"/>
      <c r="M26" s="228"/>
      <c r="N26" s="25"/>
      <c r="O26" s="27"/>
      <c r="P26" s="27"/>
      <c r="Q26" s="27"/>
      <c r="R26" s="27"/>
      <c r="S26" s="27"/>
      <c r="T26" s="27"/>
      <c r="U26" s="157"/>
    </row>
    <row r="27" spans="1:25" x14ac:dyDescent="0.25">
      <c r="A27" s="252" t="s">
        <v>38</v>
      </c>
      <c r="B27" s="253"/>
      <c r="C27" s="253"/>
      <c r="D27" s="253"/>
      <c r="E27" s="253"/>
      <c r="F27" s="253"/>
      <c r="G27" s="253"/>
      <c r="H27" s="253"/>
      <c r="I27" s="254"/>
      <c r="J27" s="255"/>
      <c r="K27" s="256"/>
      <c r="L27" s="256"/>
      <c r="M27" s="256"/>
      <c r="N27" s="256"/>
      <c r="O27" s="256"/>
      <c r="P27" s="256"/>
      <c r="Q27" s="256"/>
      <c r="R27" s="256"/>
      <c r="S27" s="256"/>
      <c r="T27" s="257"/>
      <c r="U27" s="154"/>
      <c r="V27" s="158"/>
      <c r="Y27" s="158"/>
    </row>
    <row r="28" spans="1:25" ht="15" customHeight="1" x14ac:dyDescent="0.25">
      <c r="A28" s="30" t="str">
        <f>[2]МЕНЮ!A303</f>
        <v>1096/И</v>
      </c>
      <c r="B28" s="251" t="str">
        <f>[2]МЕНЮ!B303</f>
        <v>Сочни с творогом</v>
      </c>
      <c r="C28" s="249"/>
      <c r="D28" s="317">
        <v>50</v>
      </c>
      <c r="E28" s="177">
        <v>5.92</v>
      </c>
      <c r="F28" s="177">
        <v>4.54</v>
      </c>
      <c r="G28" s="177">
        <v>20.77</v>
      </c>
      <c r="H28" s="177">
        <v>147.24</v>
      </c>
      <c r="I28" s="151"/>
      <c r="J28" s="177">
        <v>0.04</v>
      </c>
      <c r="K28" s="30" t="str">
        <f t="shared" ref="K28:M29" si="1">A28</f>
        <v>1096/И</v>
      </c>
      <c r="L28" s="251" t="str">
        <f t="shared" si="1"/>
        <v>Сочни с творогом</v>
      </c>
      <c r="M28" s="249"/>
      <c r="N28" s="382">
        <v>50</v>
      </c>
      <c r="O28" s="177">
        <v>5.92</v>
      </c>
      <c r="P28" s="177">
        <v>4.54</v>
      </c>
      <c r="Q28" s="177">
        <v>20.77</v>
      </c>
      <c r="R28" s="177">
        <v>147.24</v>
      </c>
      <c r="S28" s="151"/>
      <c r="T28" s="177">
        <v>0.04</v>
      </c>
      <c r="U28" s="170"/>
      <c r="V28" s="169"/>
    </row>
    <row r="29" spans="1:25" ht="15" customHeight="1" x14ac:dyDescent="0.25">
      <c r="A29" s="13"/>
      <c r="B29" s="251" t="str">
        <f>[2]МЕНЮ!B304</f>
        <v>Снежок</v>
      </c>
      <c r="C29" s="249"/>
      <c r="D29" s="317">
        <v>180</v>
      </c>
      <c r="E29" s="177">
        <v>4.8600000000000003</v>
      </c>
      <c r="F29" s="178">
        <v>4.5</v>
      </c>
      <c r="G29" s="177">
        <v>19.440000000000001</v>
      </c>
      <c r="H29" s="178">
        <v>142.19999999999999</v>
      </c>
      <c r="I29" s="151"/>
      <c r="J29" s="177">
        <v>1.62</v>
      </c>
      <c r="K29" s="13"/>
      <c r="L29" s="251" t="str">
        <f t="shared" si="1"/>
        <v>Снежок</v>
      </c>
      <c r="M29" s="249"/>
      <c r="N29" s="383">
        <v>200</v>
      </c>
      <c r="O29" s="178">
        <v>5.4</v>
      </c>
      <c r="P29" s="179">
        <v>5</v>
      </c>
      <c r="Q29" s="178">
        <v>21.6</v>
      </c>
      <c r="R29" s="179">
        <v>158</v>
      </c>
      <c r="S29" s="151"/>
      <c r="T29" s="178">
        <v>1.8</v>
      </c>
    </row>
    <row r="30" spans="1:25" x14ac:dyDescent="0.25">
      <c r="A30" s="252" t="s">
        <v>42</v>
      </c>
      <c r="B30" s="253"/>
      <c r="C30" s="253"/>
      <c r="D30" s="253"/>
      <c r="E30" s="253"/>
      <c r="F30" s="253"/>
      <c r="G30" s="253"/>
      <c r="H30" s="253"/>
      <c r="I30" s="254"/>
      <c r="J30" s="255"/>
      <c r="K30" s="256"/>
      <c r="L30" s="256"/>
      <c r="M30" s="256"/>
      <c r="N30" s="256"/>
      <c r="O30" s="256"/>
      <c r="P30" s="256"/>
      <c r="Q30" s="256"/>
      <c r="R30" s="256"/>
      <c r="S30" s="256"/>
      <c r="T30" s="257"/>
    </row>
    <row r="31" spans="1:25" ht="14.25" customHeight="1" x14ac:dyDescent="0.25">
      <c r="A31" s="30" t="str">
        <f>[2]МЕНЮ!A307</f>
        <v>71/И</v>
      </c>
      <c r="B31" s="247" t="str">
        <f>[2]МЕНЮ!B307</f>
        <v>Подгарнировка из свежих помидоров</v>
      </c>
      <c r="C31" s="210"/>
      <c r="D31" s="317">
        <v>30</v>
      </c>
      <c r="E31" s="177">
        <v>0.33</v>
      </c>
      <c r="F31" s="177">
        <v>0.06</v>
      </c>
      <c r="G31" s="177">
        <v>1.1399999999999999</v>
      </c>
      <c r="H31" s="178">
        <v>7.2</v>
      </c>
      <c r="I31" s="152"/>
      <c r="J31" s="178">
        <v>7.5</v>
      </c>
      <c r="K31" s="30" t="str">
        <f>[1]МЕНЮ!A305</f>
        <v>71/И</v>
      </c>
      <c r="L31" s="247" t="str">
        <f>[1]МЕНЮ!B305</f>
        <v>Подгарнировка из свежих помидоров</v>
      </c>
      <c r="M31" s="210"/>
      <c r="N31" s="384">
        <v>30</v>
      </c>
      <c r="O31" s="177">
        <v>0.33</v>
      </c>
      <c r="P31" s="177">
        <v>0.06</v>
      </c>
      <c r="Q31" s="177">
        <v>1.1399999999999999</v>
      </c>
      <c r="R31" s="178">
        <v>7.2</v>
      </c>
      <c r="S31" s="152"/>
      <c r="T31" s="178">
        <v>7.5</v>
      </c>
      <c r="U31" s="154"/>
      <c r="V31" s="154"/>
    </row>
    <row r="32" spans="1:25" ht="19.5" customHeight="1" x14ac:dyDescent="0.25">
      <c r="A32" s="30" t="str">
        <f>[2]МЕНЮ!A308</f>
        <v>318/М/ССЖ</v>
      </c>
      <c r="B32" s="247" t="str">
        <f>[2]МЕНЮ!B308</f>
        <v>Бефстроганов из куриного филе</v>
      </c>
      <c r="C32" s="210"/>
      <c r="D32" s="317">
        <v>60</v>
      </c>
      <c r="E32" s="177">
        <v>12.01</v>
      </c>
      <c r="F32" s="177">
        <v>9.02</v>
      </c>
      <c r="G32" s="178">
        <v>2.5</v>
      </c>
      <c r="H32" s="177">
        <v>142.52000000000001</v>
      </c>
      <c r="I32" s="152"/>
      <c r="J32" s="178">
        <v>0.6</v>
      </c>
      <c r="K32" s="30" t="str">
        <f>[1]МЕНЮ!A306</f>
        <v>318/М/ССЖ</v>
      </c>
      <c r="L32" s="247" t="str">
        <f>[1]МЕНЮ!B306</f>
        <v>Бефстроганов из куриного филе</v>
      </c>
      <c r="M32" s="210"/>
      <c r="N32" s="385">
        <v>80</v>
      </c>
      <c r="O32" s="177">
        <v>13.12</v>
      </c>
      <c r="P32" s="177">
        <v>10.75</v>
      </c>
      <c r="Q32" s="177">
        <v>3.04</v>
      </c>
      <c r="R32" s="177">
        <v>165.22</v>
      </c>
      <c r="S32" s="151"/>
      <c r="T32" s="177">
        <v>0.81</v>
      </c>
      <c r="U32" s="154"/>
    </row>
    <row r="33" spans="1:20" ht="15" customHeight="1" x14ac:dyDescent="0.25">
      <c r="A33" s="30" t="str">
        <f>[2]МЕНЮ!A309</f>
        <v>330/М/ССЖ</v>
      </c>
      <c r="B33" s="248" t="str">
        <f>[2]МЕНЮ!B309</f>
        <v>Каша пшеничная рассыпчатая</v>
      </c>
      <c r="C33" s="249"/>
      <c r="D33" s="317">
        <v>110</v>
      </c>
      <c r="E33" s="177">
        <v>4.1500000000000004</v>
      </c>
      <c r="F33" s="177">
        <v>3.33</v>
      </c>
      <c r="G33" s="177">
        <v>24.96</v>
      </c>
      <c r="H33" s="177">
        <v>145.56</v>
      </c>
      <c r="I33" s="151"/>
      <c r="J33" s="180"/>
      <c r="K33" s="30" t="str">
        <f>[1]МЕНЮ!A307</f>
        <v>330/М/ССЖ</v>
      </c>
      <c r="L33" s="248" t="str">
        <f>[1]МЕНЮ!B307</f>
        <v>Каша пшеничная рассыпчатая</v>
      </c>
      <c r="M33" s="249"/>
      <c r="N33" s="385">
        <v>130</v>
      </c>
      <c r="O33" s="178">
        <v>5.3</v>
      </c>
      <c r="P33" s="177">
        <v>4.17</v>
      </c>
      <c r="Q33" s="177">
        <v>31.83</v>
      </c>
      <c r="R33" s="177">
        <v>184.92</v>
      </c>
      <c r="S33" s="151"/>
      <c r="T33" s="180"/>
    </row>
    <row r="34" spans="1:20" ht="15" customHeight="1" x14ac:dyDescent="0.25">
      <c r="A34" s="30" t="str">
        <f>[2]МЕНЮ!A310</f>
        <v>412/М/ССЖ</v>
      </c>
      <c r="B34" s="248" t="str">
        <f>[2]МЕНЮ!B310</f>
        <v>Чай с сахаром и лимоном, 180/8</v>
      </c>
      <c r="C34" s="249"/>
      <c r="D34" s="317">
        <v>180</v>
      </c>
      <c r="E34" s="177">
        <v>0.15</v>
      </c>
      <c r="F34" s="177">
        <v>0.02</v>
      </c>
      <c r="G34" s="178">
        <v>8.1999999999999993</v>
      </c>
      <c r="H34" s="177">
        <v>34.72</v>
      </c>
      <c r="I34" s="151"/>
      <c r="J34" s="177">
        <v>2.4500000000000002</v>
      </c>
      <c r="K34" s="30" t="str">
        <f>[1]МЕНЮ!A308</f>
        <v>412/М/ССЖ</v>
      </c>
      <c r="L34" s="248" t="str">
        <f>[1]МЕНЮ!B308</f>
        <v>Чай с сахаром и лимоном, 180/10</v>
      </c>
      <c r="M34" s="249"/>
      <c r="N34" s="385">
        <v>180</v>
      </c>
      <c r="O34" s="177">
        <v>0.15</v>
      </c>
      <c r="P34" s="177">
        <v>0.02</v>
      </c>
      <c r="Q34" s="177">
        <v>10.19</v>
      </c>
      <c r="R34" s="178">
        <v>42.7</v>
      </c>
      <c r="S34" s="151"/>
      <c r="T34" s="177">
        <v>2.4500000000000002</v>
      </c>
    </row>
    <row r="35" spans="1:20" ht="15.75" customHeight="1" thickBot="1" x14ac:dyDescent="0.3">
      <c r="A35" s="30"/>
      <c r="B35" s="240" t="str">
        <f>[2]МЕНЮ!B311</f>
        <v>Хлеб пшеничный</v>
      </c>
      <c r="C35" s="241"/>
      <c r="D35" s="317">
        <v>20</v>
      </c>
      <c r="E35" s="177">
        <v>1.52</v>
      </c>
      <c r="F35" s="177">
        <v>0.16</v>
      </c>
      <c r="G35" s="177">
        <v>9.84</v>
      </c>
      <c r="H35" s="179">
        <v>47</v>
      </c>
      <c r="I35" s="151"/>
      <c r="J35" s="180"/>
      <c r="K35" s="30">
        <f>[1]МЕНЮ!A309</f>
        <v>0</v>
      </c>
      <c r="L35" s="240" t="str">
        <f>[1]МЕНЮ!B309</f>
        <v>Хлеб пшеничный</v>
      </c>
      <c r="M35" s="241"/>
      <c r="N35" s="385">
        <v>30</v>
      </c>
      <c r="O35" s="177">
        <v>2.2799999999999998</v>
      </c>
      <c r="P35" s="177">
        <v>0.24</v>
      </c>
      <c r="Q35" s="177">
        <v>14.76</v>
      </c>
      <c r="R35" s="178">
        <v>70.5</v>
      </c>
      <c r="S35" s="151"/>
      <c r="T35" s="180"/>
    </row>
    <row r="36" spans="1:20" ht="38.25" customHeight="1" x14ac:dyDescent="0.25">
      <c r="A36" s="242" t="s">
        <v>450</v>
      </c>
      <c r="B36" s="238"/>
      <c r="C36" s="238"/>
      <c r="D36" s="238"/>
      <c r="E36" s="238" t="s">
        <v>11</v>
      </c>
      <c r="F36" s="238"/>
      <c r="G36" s="238"/>
      <c r="H36" s="237" t="s">
        <v>12</v>
      </c>
      <c r="I36" s="150" t="s">
        <v>415</v>
      </c>
      <c r="J36" s="34" t="s">
        <v>13</v>
      </c>
      <c r="K36" s="242" t="s">
        <v>449</v>
      </c>
      <c r="L36" s="238"/>
      <c r="M36" s="238"/>
      <c r="N36" s="238"/>
      <c r="O36" s="238" t="s">
        <v>11</v>
      </c>
      <c r="P36" s="238"/>
      <c r="Q36" s="238"/>
      <c r="R36" s="237" t="s">
        <v>12</v>
      </c>
      <c r="S36" s="150" t="s">
        <v>415</v>
      </c>
      <c r="T36" s="34" t="s">
        <v>13</v>
      </c>
    </row>
    <row r="37" spans="1:20" x14ac:dyDescent="0.25">
      <c r="A37" s="243"/>
      <c r="B37" s="244"/>
      <c r="C37" s="244"/>
      <c r="D37" s="244"/>
      <c r="E37" s="173" t="s">
        <v>14</v>
      </c>
      <c r="F37" s="173" t="s">
        <v>15</v>
      </c>
      <c r="G37" s="173" t="s">
        <v>16</v>
      </c>
      <c r="H37" s="239"/>
      <c r="I37" s="150" t="s">
        <v>416</v>
      </c>
      <c r="J37" s="36" t="s">
        <v>17</v>
      </c>
      <c r="K37" s="243"/>
      <c r="L37" s="244"/>
      <c r="M37" s="244"/>
      <c r="N37" s="244"/>
      <c r="O37" s="173" t="s">
        <v>14</v>
      </c>
      <c r="P37" s="173" t="s">
        <v>15</v>
      </c>
      <c r="Q37" s="173" t="s">
        <v>16</v>
      </c>
      <c r="R37" s="239"/>
      <c r="S37" s="150" t="s">
        <v>416</v>
      </c>
      <c r="T37" s="36" t="s">
        <v>17</v>
      </c>
    </row>
    <row r="38" spans="1:20" ht="15.75" thickBot="1" x14ac:dyDescent="0.3">
      <c r="A38" s="245"/>
      <c r="B38" s="246"/>
      <c r="C38" s="246"/>
      <c r="D38" s="246"/>
      <c r="E38" s="153">
        <f>E11+E12+E13+E14+E15+E18+E20+E21+E22+E23+E24+E25+E26+E28+E29+E31+E32+E33+E34+E35</f>
        <v>68.37</v>
      </c>
      <c r="F38" s="165">
        <f t="shared" ref="F38:J38" si="2">F11+F12+F13+F14+F15+F18+F20+F21+F22+F23+F24+F25+F26+F28+F29+F31+F32+F33+F34+F35</f>
        <v>51.699999999999996</v>
      </c>
      <c r="G38" s="153">
        <f t="shared" si="2"/>
        <v>218.62</v>
      </c>
      <c r="H38" s="153">
        <f t="shared" si="2"/>
        <v>1624.88</v>
      </c>
      <c r="I38" s="163">
        <f t="shared" si="2"/>
        <v>0</v>
      </c>
      <c r="J38" s="163">
        <f t="shared" si="2"/>
        <v>55.4</v>
      </c>
      <c r="K38" s="245"/>
      <c r="L38" s="246"/>
      <c r="M38" s="246"/>
      <c r="N38" s="246"/>
      <c r="O38" s="153">
        <f>O35+O34+O33+O32+O31+O29+O28+O26+O24+O23+O22+O21+O20+O18+O16+O15+O14+O13+O12+O11+O25</f>
        <v>79.150000000000006</v>
      </c>
      <c r="P38" s="153">
        <f t="shared" ref="P38:T38" si="3">P35+P34+P33+P32+P31+P29+P28+P26+P24+P23+P22+P21+P20+P18+P16+P15+P14+P13+P12+P11+P25</f>
        <v>63.54</v>
      </c>
      <c r="Q38" s="153">
        <f t="shared" si="3"/>
        <v>258.91000000000003</v>
      </c>
      <c r="R38" s="153">
        <f t="shared" si="3"/>
        <v>1937.03</v>
      </c>
      <c r="S38" s="153">
        <f t="shared" si="3"/>
        <v>0</v>
      </c>
      <c r="T38" s="153">
        <f t="shared" si="3"/>
        <v>63.92</v>
      </c>
    </row>
  </sheetData>
  <mergeCells count="72">
    <mergeCell ref="O36:Q36"/>
    <mergeCell ref="R36:R37"/>
    <mergeCell ref="B35:C35"/>
    <mergeCell ref="L35:M35"/>
    <mergeCell ref="A36:D38"/>
    <mergeCell ref="E36:G36"/>
    <mergeCell ref="H36:H37"/>
    <mergeCell ref="K36:N38"/>
    <mergeCell ref="B32:C32"/>
    <mergeCell ref="L32:M32"/>
    <mergeCell ref="B33:C33"/>
    <mergeCell ref="L33:M33"/>
    <mergeCell ref="B34:C34"/>
    <mergeCell ref="L34:M34"/>
    <mergeCell ref="B29:C29"/>
    <mergeCell ref="L29:M29"/>
    <mergeCell ref="A30:J30"/>
    <mergeCell ref="K30:T30"/>
    <mergeCell ref="B31:C31"/>
    <mergeCell ref="L31:M31"/>
    <mergeCell ref="B26:C26"/>
    <mergeCell ref="L26:M26"/>
    <mergeCell ref="A27:J27"/>
    <mergeCell ref="K27:T27"/>
    <mergeCell ref="B28:C28"/>
    <mergeCell ref="L28:M28"/>
    <mergeCell ref="B23:C23"/>
    <mergeCell ref="L23:M23"/>
    <mergeCell ref="B24:C24"/>
    <mergeCell ref="L24:M24"/>
    <mergeCell ref="B25:C25"/>
    <mergeCell ref="L25:M25"/>
    <mergeCell ref="B20:C20"/>
    <mergeCell ref="L20:M20"/>
    <mergeCell ref="B21:C21"/>
    <mergeCell ref="L21:M21"/>
    <mergeCell ref="B22:C22"/>
    <mergeCell ref="L22:M22"/>
    <mergeCell ref="A17:J17"/>
    <mergeCell ref="K17:T17"/>
    <mergeCell ref="B18:C18"/>
    <mergeCell ref="L18:M18"/>
    <mergeCell ref="A19:J19"/>
    <mergeCell ref="K19:T19"/>
    <mergeCell ref="B14:C14"/>
    <mergeCell ref="L14:M14"/>
    <mergeCell ref="B15:C15"/>
    <mergeCell ref="L15:M15"/>
    <mergeCell ref="B16:C16"/>
    <mergeCell ref="L16:M16"/>
    <mergeCell ref="B11:C11"/>
    <mergeCell ref="L11:M11"/>
    <mergeCell ref="B12:C12"/>
    <mergeCell ref="L12:M12"/>
    <mergeCell ref="B13:C13"/>
    <mergeCell ref="L13:M13"/>
    <mergeCell ref="L8:M9"/>
    <mergeCell ref="N8:N9"/>
    <mergeCell ref="O8:Q8"/>
    <mergeCell ref="R8:R9"/>
    <mergeCell ref="A10:J10"/>
    <mergeCell ref="K10:T10"/>
    <mergeCell ref="A1:J1"/>
    <mergeCell ref="K1:T1"/>
    <mergeCell ref="D5:H5"/>
    <mergeCell ref="N5:R5"/>
    <mergeCell ref="A8:A9"/>
    <mergeCell ref="B8:C9"/>
    <mergeCell ref="D8:D9"/>
    <mergeCell ref="E8:G8"/>
    <mergeCell ref="H8:H9"/>
    <mergeCell ref="K8:K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508A2-74EC-4AA6-AA4F-EFBCB448BB1B}">
  <dimension ref="A1:Y38"/>
  <sheetViews>
    <sheetView topLeftCell="A3" workbookViewId="0">
      <selection activeCell="M5" sqref="M5"/>
    </sheetView>
  </sheetViews>
  <sheetFormatPr defaultRowHeight="15" x14ac:dyDescent="0.25"/>
  <cols>
    <col min="1" max="1" width="10.140625" customWidth="1"/>
    <col min="2" max="2" width="10.42578125" customWidth="1"/>
    <col min="3" max="3" width="23.28515625" customWidth="1"/>
    <col min="4" max="4" width="9.85546875" bestFit="1" customWidth="1"/>
    <col min="5" max="5" width="9.42578125" customWidth="1"/>
    <col min="6" max="6" width="7" customWidth="1"/>
    <col min="7" max="7" width="7.7109375" customWidth="1"/>
    <col min="9" max="9" width="0" hidden="1" customWidth="1"/>
    <col min="11" max="11" width="10.7109375" customWidth="1"/>
    <col min="13" max="13" width="24.42578125" customWidth="1"/>
    <col min="14" max="14" width="9.85546875" bestFit="1" customWidth="1"/>
    <col min="19" max="19" width="0" hidden="1" customWidth="1"/>
    <col min="25" max="25" width="11.140625" customWidth="1"/>
  </cols>
  <sheetData>
    <row r="1" spans="1:25" ht="15.75" hidden="1" thickBot="1" x14ac:dyDescent="0.3">
      <c r="A1" s="230"/>
      <c r="B1" s="219"/>
      <c r="C1" s="219"/>
      <c r="D1" s="219"/>
      <c r="E1" s="219"/>
      <c r="F1" s="219"/>
      <c r="G1" s="219"/>
      <c r="H1" s="219"/>
      <c r="I1" s="219"/>
      <c r="J1" s="231"/>
      <c r="K1" s="230"/>
      <c r="L1" s="219"/>
      <c r="M1" s="219"/>
      <c r="N1" s="219"/>
      <c r="O1" s="219"/>
      <c r="P1" s="219"/>
      <c r="Q1" s="219"/>
      <c r="R1" s="219"/>
      <c r="S1" s="219"/>
      <c r="T1" s="231"/>
    </row>
    <row r="2" spans="1:25" ht="15.75" hidden="1" thickBot="1" x14ac:dyDescent="0.3">
      <c r="A2" s="1"/>
      <c r="B2" s="2"/>
      <c r="C2" s="2"/>
      <c r="D2" s="2"/>
      <c r="E2" s="2"/>
      <c r="F2" s="2"/>
      <c r="G2" s="2"/>
      <c r="H2" s="3"/>
      <c r="I2" s="3"/>
      <c r="J2" s="4"/>
      <c r="K2" s="1"/>
      <c r="L2" s="2"/>
      <c r="M2" s="2"/>
      <c r="N2" s="2"/>
      <c r="O2" s="2"/>
      <c r="P2" s="2"/>
      <c r="Q2" s="2"/>
      <c r="R2" s="3"/>
      <c r="S2" s="3"/>
      <c r="T2" s="4"/>
    </row>
    <row r="3" spans="1:25" ht="13.9" customHeight="1" x14ac:dyDescent="0.25">
      <c r="A3" s="77">
        <v>1</v>
      </c>
      <c r="B3" s="78" t="s">
        <v>1</v>
      </c>
      <c r="C3" s="79">
        <v>1</v>
      </c>
      <c r="D3" s="80"/>
      <c r="E3" s="80"/>
      <c r="F3" s="80"/>
      <c r="G3" s="80"/>
      <c r="H3" s="81"/>
      <c r="I3" s="81"/>
      <c r="J3" s="82"/>
      <c r="K3" s="2"/>
      <c r="L3" s="5" t="s">
        <v>1</v>
      </c>
      <c r="M3" s="6">
        <v>1</v>
      </c>
      <c r="N3" s="2"/>
      <c r="O3" s="2"/>
      <c r="P3" s="2"/>
      <c r="Q3" s="2"/>
      <c r="R3" s="3"/>
      <c r="S3" s="3"/>
      <c r="T3" s="4"/>
    </row>
    <row r="4" spans="1:25" hidden="1" x14ac:dyDescent="0.25">
      <c r="A4" s="1"/>
      <c r="B4" s="5" t="s">
        <v>2</v>
      </c>
      <c r="C4" s="6">
        <v>1</v>
      </c>
      <c r="D4" s="2"/>
      <c r="E4" s="2"/>
      <c r="F4" s="2"/>
      <c r="G4" s="2"/>
      <c r="H4" s="3"/>
      <c r="I4" s="3"/>
      <c r="J4" s="4"/>
      <c r="K4" s="2"/>
      <c r="L4" s="5" t="s">
        <v>2</v>
      </c>
      <c r="M4" s="6">
        <v>1</v>
      </c>
      <c r="N4" s="2"/>
      <c r="O4" s="2"/>
      <c r="P4" s="2"/>
      <c r="Q4" s="2"/>
      <c r="R4" s="3"/>
      <c r="S4" s="3"/>
      <c r="T4" s="4"/>
    </row>
    <row r="5" spans="1:25" x14ac:dyDescent="0.25">
      <c r="A5" s="1"/>
      <c r="B5" s="5" t="s">
        <v>3</v>
      </c>
      <c r="C5" s="7" t="s">
        <v>446</v>
      </c>
      <c r="D5" s="262"/>
      <c r="E5" s="262"/>
      <c r="F5" s="262"/>
      <c r="G5" s="262"/>
      <c r="H5" s="262"/>
      <c r="I5" s="171"/>
      <c r="J5" s="4"/>
      <c r="K5" s="2"/>
      <c r="L5" s="5" t="s">
        <v>3</v>
      </c>
      <c r="M5" s="7" t="s">
        <v>446</v>
      </c>
      <c r="N5" s="262"/>
      <c r="O5" s="262"/>
      <c r="P5" s="262"/>
      <c r="Q5" s="262"/>
      <c r="R5" s="262"/>
      <c r="S5" s="171"/>
      <c r="T5" s="4"/>
    </row>
    <row r="6" spans="1:25" x14ac:dyDescent="0.25">
      <c r="A6" s="1"/>
      <c r="B6" s="8" t="s">
        <v>6</v>
      </c>
      <c r="C6" s="186" t="s">
        <v>413</v>
      </c>
      <c r="D6" s="2"/>
      <c r="E6" s="2"/>
      <c r="F6" s="2"/>
      <c r="G6" s="2"/>
      <c r="H6" s="3"/>
      <c r="I6" s="3"/>
      <c r="J6" s="4"/>
      <c r="K6" s="2"/>
      <c r="L6" s="8" t="s">
        <v>6</v>
      </c>
      <c r="M6" s="186" t="s">
        <v>276</v>
      </c>
      <c r="N6" s="2"/>
      <c r="O6" s="2"/>
      <c r="P6" s="2"/>
      <c r="Q6" s="2"/>
      <c r="R6" s="3"/>
      <c r="S6" s="3"/>
      <c r="T6" s="4"/>
    </row>
    <row r="7" spans="1:25" x14ac:dyDescent="0.25">
      <c r="A7" s="1"/>
      <c r="B7" s="2"/>
      <c r="C7" s="99"/>
      <c r="D7" s="99"/>
      <c r="E7" s="2"/>
      <c r="F7" s="2"/>
      <c r="G7" s="2"/>
      <c r="H7" s="3"/>
      <c r="I7" s="3"/>
      <c r="J7" s="4"/>
      <c r="K7" s="2"/>
      <c r="L7" s="2"/>
      <c r="M7" s="99"/>
      <c r="N7" s="99"/>
      <c r="O7" s="2"/>
      <c r="P7" s="2"/>
      <c r="Q7" s="2"/>
      <c r="R7" s="3"/>
      <c r="S7" s="3"/>
      <c r="T7" s="4"/>
    </row>
    <row r="8" spans="1:25" ht="38.25" x14ac:dyDescent="0.25">
      <c r="A8" s="233" t="s">
        <v>8</v>
      </c>
      <c r="B8" s="234" t="s">
        <v>9</v>
      </c>
      <c r="C8" s="234"/>
      <c r="D8" s="234" t="s">
        <v>375</v>
      </c>
      <c r="E8" s="234" t="s">
        <v>11</v>
      </c>
      <c r="F8" s="234"/>
      <c r="G8" s="234"/>
      <c r="H8" s="235" t="s">
        <v>12</v>
      </c>
      <c r="I8" s="150" t="s">
        <v>415</v>
      </c>
      <c r="J8" s="10" t="s">
        <v>13</v>
      </c>
      <c r="K8" s="236" t="s">
        <v>8</v>
      </c>
      <c r="L8" s="234" t="s">
        <v>9</v>
      </c>
      <c r="M8" s="234"/>
      <c r="N8" s="234" t="s">
        <v>372</v>
      </c>
      <c r="O8" s="234" t="s">
        <v>11</v>
      </c>
      <c r="P8" s="234"/>
      <c r="Q8" s="234"/>
      <c r="R8" s="235" t="s">
        <v>12</v>
      </c>
      <c r="S8" s="150" t="s">
        <v>415</v>
      </c>
      <c r="T8" s="12" t="s">
        <v>13</v>
      </c>
    </row>
    <row r="9" spans="1:25" ht="24" customHeight="1" x14ac:dyDescent="0.25">
      <c r="A9" s="233"/>
      <c r="B9" s="234"/>
      <c r="C9" s="234"/>
      <c r="D9" s="234"/>
      <c r="E9" s="172" t="s">
        <v>14</v>
      </c>
      <c r="F9" s="172" t="s">
        <v>15</v>
      </c>
      <c r="G9" s="172" t="s">
        <v>16</v>
      </c>
      <c r="H9" s="235"/>
      <c r="I9" s="150" t="s">
        <v>416</v>
      </c>
      <c r="J9" s="12" t="s">
        <v>17</v>
      </c>
      <c r="K9" s="236"/>
      <c r="L9" s="234"/>
      <c r="M9" s="234"/>
      <c r="N9" s="234"/>
      <c r="O9" s="172" t="s">
        <v>14</v>
      </c>
      <c r="P9" s="172" t="s">
        <v>15</v>
      </c>
      <c r="Q9" s="172" t="s">
        <v>16</v>
      </c>
      <c r="R9" s="235"/>
      <c r="S9" s="150" t="s">
        <v>416</v>
      </c>
      <c r="T9" s="12" t="s">
        <v>17</v>
      </c>
    </row>
    <row r="10" spans="1:25" x14ac:dyDescent="0.25">
      <c r="A10" s="252" t="s">
        <v>18</v>
      </c>
      <c r="B10" s="253"/>
      <c r="C10" s="253"/>
      <c r="D10" s="253"/>
      <c r="E10" s="253"/>
      <c r="F10" s="253"/>
      <c r="G10" s="253"/>
      <c r="H10" s="253"/>
      <c r="I10" s="254"/>
      <c r="J10" s="255"/>
      <c r="K10" s="258"/>
      <c r="L10" s="253"/>
      <c r="M10" s="253"/>
      <c r="N10" s="253"/>
      <c r="O10" s="253"/>
      <c r="P10" s="253"/>
      <c r="Q10" s="253"/>
      <c r="R10" s="253"/>
      <c r="S10" s="254"/>
      <c r="T10" s="255"/>
    </row>
    <row r="11" spans="1:25" ht="15" customHeight="1" x14ac:dyDescent="0.25">
      <c r="A11" s="175" t="str">
        <f>[2]МЕНЮ!A324</f>
        <v>6/М</v>
      </c>
      <c r="B11" s="316" t="str">
        <f>[2]МЕНЮ!B324</f>
        <v>Масло сливочное</v>
      </c>
      <c r="C11" s="249"/>
      <c r="D11" s="317">
        <v>5</v>
      </c>
      <c r="E11" s="177">
        <v>0.03</v>
      </c>
      <c r="F11" s="177">
        <v>4.13</v>
      </c>
      <c r="G11" s="177">
        <v>0.04</v>
      </c>
      <c r="H11" s="178">
        <v>37.4</v>
      </c>
      <c r="I11" s="152"/>
      <c r="J11" s="180"/>
      <c r="K11" s="156" t="str">
        <f>[1]МЕНЮ!A322</f>
        <v>6/М</v>
      </c>
      <c r="L11" s="248" t="str">
        <f>[1]МЕНЮ!B322</f>
        <v>Масло сливочное</v>
      </c>
      <c r="M11" s="333"/>
      <c r="N11" s="386">
        <v>7</v>
      </c>
      <c r="O11" s="177">
        <v>0.04</v>
      </c>
      <c r="P11" s="177">
        <v>5.78</v>
      </c>
      <c r="Q11" s="177">
        <v>0.06</v>
      </c>
      <c r="R11" s="177">
        <v>52.36</v>
      </c>
      <c r="S11" s="152"/>
      <c r="T11" s="180"/>
      <c r="U11" s="154"/>
      <c r="V11" s="167"/>
      <c r="W11" s="167"/>
      <c r="X11" s="167"/>
      <c r="Y11" s="167"/>
    </row>
    <row r="12" spans="1:25" ht="15" customHeight="1" x14ac:dyDescent="0.25">
      <c r="A12" s="176" t="str">
        <f>[2]МЕНЮ!A325</f>
        <v>251/М/ССЖ</v>
      </c>
      <c r="B12" s="316" t="str">
        <f>[2]МЕНЮ!B325</f>
        <v>Запеканка из творога с соусом кисельным из сухофруктов, 110/50</v>
      </c>
      <c r="C12" s="249"/>
      <c r="D12" s="317">
        <v>160</v>
      </c>
      <c r="E12" s="177">
        <v>19.099999999999998</v>
      </c>
      <c r="F12" s="177">
        <v>9.129999999999999</v>
      </c>
      <c r="G12" s="177">
        <v>23.68</v>
      </c>
      <c r="H12" s="177">
        <v>255.22</v>
      </c>
      <c r="I12" s="151"/>
      <c r="J12" s="178">
        <v>0.30000000000000004</v>
      </c>
      <c r="K12" s="156" t="str">
        <f>[1]МЕНЮ!A323</f>
        <v>251/М/ССЖ</v>
      </c>
      <c r="L12" s="248" t="str">
        <f>[1]МЕНЮ!B323</f>
        <v>Запеканка из творога с соусом кисельным из сухофруктов, 150/50</v>
      </c>
      <c r="M12" s="333"/>
      <c r="N12" s="387">
        <v>200</v>
      </c>
      <c r="O12" s="177">
        <v>24.64</v>
      </c>
      <c r="P12" s="177">
        <v>11.7</v>
      </c>
      <c r="Q12" s="177">
        <v>28.63</v>
      </c>
      <c r="R12" s="177">
        <v>320.86</v>
      </c>
      <c r="S12" s="151"/>
      <c r="T12" s="177">
        <v>0.36</v>
      </c>
      <c r="V12" s="166"/>
      <c r="W12" s="166"/>
      <c r="X12" s="166"/>
      <c r="Y12" s="167"/>
    </row>
    <row r="13" spans="1:25" ht="15" customHeight="1" x14ac:dyDescent="0.25">
      <c r="A13" s="176" t="str">
        <f>[2]МЕНЮ!A326</f>
        <v>412/М/ССЖ</v>
      </c>
      <c r="B13" s="316" t="str">
        <f>[2]МЕНЮ!B326</f>
        <v>Чай с сахаром и лимоном, 180/8</v>
      </c>
      <c r="C13" s="249"/>
      <c r="D13" s="317">
        <v>180</v>
      </c>
      <c r="E13" s="177">
        <v>0.15</v>
      </c>
      <c r="F13" s="177">
        <v>0.02</v>
      </c>
      <c r="G13" s="178">
        <v>8.1999999999999993</v>
      </c>
      <c r="H13" s="177">
        <v>34.72</v>
      </c>
      <c r="I13" s="151"/>
      <c r="J13" s="177">
        <v>2.4500000000000002</v>
      </c>
      <c r="K13" s="162" t="str">
        <f>[1]МЕНЮ!A324</f>
        <v>412/М/ССЖ</v>
      </c>
      <c r="L13" s="248" t="str">
        <f>[1]МЕНЮ!B324</f>
        <v>Чай с сахаром и лимоном, 180/10</v>
      </c>
      <c r="M13" s="333"/>
      <c r="N13" s="387">
        <v>180</v>
      </c>
      <c r="O13" s="177">
        <v>0.15</v>
      </c>
      <c r="P13" s="177">
        <v>0.02</v>
      </c>
      <c r="Q13" s="177">
        <v>10.19</v>
      </c>
      <c r="R13" s="178">
        <v>42.7</v>
      </c>
      <c r="S13" s="151"/>
      <c r="T13" s="177">
        <v>2.4500000000000002</v>
      </c>
      <c r="V13" s="166"/>
      <c r="W13" s="166"/>
      <c r="X13" s="166"/>
      <c r="Y13" s="167"/>
    </row>
    <row r="14" spans="1:25" ht="15" customHeight="1" x14ac:dyDescent="0.25">
      <c r="A14" s="13"/>
      <c r="B14" s="316" t="str">
        <f>[2]МЕНЮ!B327</f>
        <v>Хлеб пшеничный</v>
      </c>
      <c r="C14" s="249"/>
      <c r="D14" s="317">
        <v>15</v>
      </c>
      <c r="E14" s="177">
        <v>1.1399999999999999</v>
      </c>
      <c r="F14" s="177">
        <v>0.12</v>
      </c>
      <c r="G14" s="177">
        <v>7.38</v>
      </c>
      <c r="H14" s="177">
        <v>35.25</v>
      </c>
      <c r="I14" s="151"/>
      <c r="J14" s="180"/>
      <c r="K14" s="156">
        <f>[1]МЕНЮ!A325</f>
        <v>0</v>
      </c>
      <c r="L14" s="248" t="str">
        <f>[1]МЕНЮ!B325</f>
        <v>Хлеб пшеничный</v>
      </c>
      <c r="M14" s="333"/>
      <c r="N14" s="387">
        <v>20</v>
      </c>
      <c r="O14" s="177">
        <v>1.52</v>
      </c>
      <c r="P14" s="177">
        <v>0.16</v>
      </c>
      <c r="Q14" s="177">
        <v>9.84</v>
      </c>
      <c r="R14" s="179">
        <v>47</v>
      </c>
      <c r="S14" s="151"/>
      <c r="T14" s="180"/>
      <c r="V14" s="166"/>
      <c r="W14" s="154"/>
      <c r="Y14" s="161"/>
    </row>
    <row r="15" spans="1:25" ht="14.25" customHeight="1" x14ac:dyDescent="0.25">
      <c r="A15" s="13"/>
      <c r="B15" s="250"/>
      <c r="C15" s="249"/>
      <c r="D15" s="14"/>
      <c r="E15" s="15"/>
      <c r="F15" s="16"/>
      <c r="G15" s="16"/>
      <c r="H15" s="16"/>
      <c r="I15" s="151"/>
      <c r="J15" s="20"/>
      <c r="K15" s="156"/>
      <c r="L15" s="250"/>
      <c r="M15" s="249"/>
      <c r="N15" s="14"/>
      <c r="O15" s="16"/>
      <c r="P15" s="16"/>
      <c r="Q15" s="16"/>
      <c r="R15" s="16"/>
      <c r="S15" s="151"/>
      <c r="T15" s="20"/>
      <c r="U15" s="154"/>
      <c r="V15" s="166"/>
      <c r="X15" s="154"/>
      <c r="Y15" s="161"/>
    </row>
    <row r="16" spans="1:25" ht="15" hidden="1" customHeight="1" x14ac:dyDescent="0.25">
      <c r="A16" s="13"/>
      <c r="B16" s="250"/>
      <c r="C16" s="249"/>
      <c r="D16" s="14"/>
      <c r="E16" s="15"/>
      <c r="F16" s="15"/>
      <c r="G16" s="15"/>
      <c r="H16" s="16"/>
      <c r="I16" s="151"/>
      <c r="J16" s="17"/>
      <c r="K16" s="156"/>
      <c r="L16" s="260"/>
      <c r="M16" s="260"/>
      <c r="N16" s="14"/>
      <c r="O16" s="15"/>
      <c r="P16" s="15"/>
      <c r="Q16" s="15"/>
      <c r="R16" s="16"/>
      <c r="S16" s="151"/>
      <c r="T16" s="17"/>
      <c r="V16" s="154"/>
      <c r="Y16" s="154"/>
    </row>
    <row r="17" spans="1:25" x14ac:dyDescent="0.25">
      <c r="A17" s="252" t="s">
        <v>428</v>
      </c>
      <c r="B17" s="253"/>
      <c r="C17" s="253"/>
      <c r="D17" s="253"/>
      <c r="E17" s="253"/>
      <c r="F17" s="253"/>
      <c r="G17" s="253"/>
      <c r="H17" s="253"/>
      <c r="I17" s="254"/>
      <c r="J17" s="255"/>
      <c r="K17" s="258"/>
      <c r="L17" s="253"/>
      <c r="M17" s="253"/>
      <c r="N17" s="253"/>
      <c r="O17" s="253"/>
      <c r="P17" s="253"/>
      <c r="Q17" s="253"/>
      <c r="R17" s="253"/>
      <c r="S17" s="254"/>
      <c r="T17" s="255"/>
      <c r="V17" s="154"/>
      <c r="Y17" s="154"/>
    </row>
    <row r="18" spans="1:25" ht="16.5" x14ac:dyDescent="0.25">
      <c r="A18" s="175" t="str">
        <f>[2]МЕНЮ!A330</f>
        <v>386/М/ССЖ</v>
      </c>
      <c r="B18" s="248" t="str">
        <f>[2]МЕНЮ!B330</f>
        <v>Апельсин</v>
      </c>
      <c r="C18" s="249"/>
      <c r="D18" s="176">
        <v>100</v>
      </c>
      <c r="E18" s="178">
        <v>0.9</v>
      </c>
      <c r="F18" s="178">
        <v>0.2</v>
      </c>
      <c r="G18" s="178">
        <v>8.1</v>
      </c>
      <c r="H18" s="179">
        <v>43</v>
      </c>
      <c r="I18" s="151"/>
      <c r="J18" s="20">
        <v>60</v>
      </c>
      <c r="K18" s="155" t="str">
        <f t="shared" ref="K18:T18" si="0">A18</f>
        <v>386/М/ССЖ</v>
      </c>
      <c r="L18" s="259" t="str">
        <f t="shared" si="0"/>
        <v>Апельсин</v>
      </c>
      <c r="M18" s="260"/>
      <c r="N18" s="14">
        <f t="shared" si="0"/>
        <v>100</v>
      </c>
      <c r="O18" s="15">
        <f t="shared" si="0"/>
        <v>0.9</v>
      </c>
      <c r="P18" s="15">
        <f t="shared" si="0"/>
        <v>0.2</v>
      </c>
      <c r="Q18" s="15">
        <f t="shared" si="0"/>
        <v>8.1</v>
      </c>
      <c r="R18" s="16">
        <f t="shared" si="0"/>
        <v>43</v>
      </c>
      <c r="S18" s="151">
        <f t="shared" si="0"/>
        <v>0</v>
      </c>
      <c r="T18" s="20">
        <f t="shared" si="0"/>
        <v>60</v>
      </c>
      <c r="U18" s="168"/>
    </row>
    <row r="19" spans="1:25" x14ac:dyDescent="0.25">
      <c r="A19" s="261" t="s">
        <v>29</v>
      </c>
      <c r="B19" s="256"/>
      <c r="C19" s="256"/>
      <c r="D19" s="256"/>
      <c r="E19" s="256"/>
      <c r="F19" s="256"/>
      <c r="G19" s="256"/>
      <c r="H19" s="256"/>
      <c r="I19" s="256"/>
      <c r="J19" s="257"/>
      <c r="K19" s="256"/>
      <c r="L19" s="256"/>
      <c r="M19" s="256"/>
      <c r="N19" s="256"/>
      <c r="O19" s="256"/>
      <c r="P19" s="256"/>
      <c r="Q19" s="256"/>
      <c r="R19" s="256"/>
      <c r="S19" s="256"/>
      <c r="T19" s="257"/>
      <c r="V19" s="154"/>
    </row>
    <row r="20" spans="1:25" s="158" customFormat="1" ht="23.25" customHeight="1" x14ac:dyDescent="0.25">
      <c r="A20" s="30" t="str">
        <f>[2]МЕНЮ!A333</f>
        <v>35/М/ССЖ</v>
      </c>
      <c r="B20" s="227" t="str">
        <f>[2]МЕНЮ!B333</f>
        <v>Салат из свеклы с зеленым горошком</v>
      </c>
      <c r="C20" s="228"/>
      <c r="D20" s="317">
        <v>30</v>
      </c>
      <c r="E20" s="177">
        <v>0.41</v>
      </c>
      <c r="F20" s="177">
        <v>2.06</v>
      </c>
      <c r="G20" s="177">
        <v>2.36</v>
      </c>
      <c r="H20" s="177">
        <v>29.73</v>
      </c>
      <c r="I20" s="27"/>
      <c r="J20" s="177">
        <v>1.82</v>
      </c>
      <c r="K20" s="30" t="str">
        <f>[1]МЕНЮ!A331</f>
        <v>35/М/ССЖ</v>
      </c>
      <c r="L20" s="227" t="str">
        <f>[1]МЕНЮ!B331</f>
        <v>Салат из свеклы с зеленым горошком</v>
      </c>
      <c r="M20" s="228"/>
      <c r="N20" s="388">
        <v>60</v>
      </c>
      <c r="O20" s="177">
        <v>0.82</v>
      </c>
      <c r="P20" s="177">
        <v>4.12</v>
      </c>
      <c r="Q20" s="177">
        <v>4.72</v>
      </c>
      <c r="R20" s="177">
        <v>59.47</v>
      </c>
      <c r="S20" s="27"/>
      <c r="T20" s="177">
        <v>3.64</v>
      </c>
      <c r="U20" s="157"/>
    </row>
    <row r="21" spans="1:25" s="158" customFormat="1" ht="27.75" customHeight="1" x14ac:dyDescent="0.25">
      <c r="A21" s="30" t="str">
        <f>[2]МЕНЮ!A334</f>
        <v>229/И</v>
      </c>
      <c r="B21" s="227" t="str">
        <f>[2]МЕНЮ!B334</f>
        <v>Суп-пюре из цветной капусты</v>
      </c>
      <c r="C21" s="228"/>
      <c r="D21" s="317">
        <v>180</v>
      </c>
      <c r="E21" s="178">
        <v>2.4</v>
      </c>
      <c r="F21" s="177">
        <v>4.8099999999999996</v>
      </c>
      <c r="G21" s="177">
        <v>6.24</v>
      </c>
      <c r="H21" s="177">
        <v>78.72</v>
      </c>
      <c r="I21" s="27"/>
      <c r="J21" s="177">
        <v>20.170000000000002</v>
      </c>
      <c r="K21" s="30" t="str">
        <f>[1]МЕНЮ!A332</f>
        <v>229/И</v>
      </c>
      <c r="L21" s="227" t="str">
        <f>[1]МЕНЮ!B332</f>
        <v>Суп-пюре из цветной капусты</v>
      </c>
      <c r="M21" s="228"/>
      <c r="N21" s="389">
        <v>200</v>
      </c>
      <c r="O21" s="178">
        <v>2.6</v>
      </c>
      <c r="P21" s="177">
        <v>3.51</v>
      </c>
      <c r="Q21" s="177">
        <v>6.57</v>
      </c>
      <c r="R21" s="177">
        <v>68.86</v>
      </c>
      <c r="S21" s="27"/>
      <c r="T21" s="177">
        <v>22.41</v>
      </c>
      <c r="U21" s="157"/>
    </row>
    <row r="22" spans="1:25" s="158" customFormat="1" ht="25.5" customHeight="1" x14ac:dyDescent="0.25">
      <c r="A22" s="30" t="str">
        <f>[2]МЕНЮ!A335</f>
        <v>305/М/ССЖ</v>
      </c>
      <c r="B22" s="227" t="str">
        <f>[2]МЕНЮ!B335</f>
        <v>Фрикадельки мясные с соусом сметанно-томатным, 60/10</v>
      </c>
      <c r="C22" s="228"/>
      <c r="D22" s="317">
        <v>70</v>
      </c>
      <c r="E22" s="177">
        <v>10.050000000000001</v>
      </c>
      <c r="F22" s="177">
        <v>7.55</v>
      </c>
      <c r="G22" s="177">
        <v>6.67</v>
      </c>
      <c r="H22" s="177">
        <v>135.19</v>
      </c>
      <c r="I22" s="27"/>
      <c r="J22" s="178">
        <v>0.66</v>
      </c>
      <c r="K22" s="30" t="str">
        <f>[1]МЕНЮ!A333</f>
        <v>305/М/ССЖ</v>
      </c>
      <c r="L22" s="227" t="str">
        <f>[1]МЕНЮ!B333</f>
        <v>Фрикадельки мясные с соусом сметанно-томатным, 80/20</v>
      </c>
      <c r="M22" s="228"/>
      <c r="N22" s="389">
        <v>100</v>
      </c>
      <c r="O22" s="177">
        <v>11.95</v>
      </c>
      <c r="P22" s="177">
        <v>10.65</v>
      </c>
      <c r="Q22" s="177">
        <v>8.16</v>
      </c>
      <c r="R22" s="177">
        <v>177.01000000000002</v>
      </c>
      <c r="S22" s="27"/>
      <c r="T22" s="177">
        <v>0.71</v>
      </c>
      <c r="U22" s="157"/>
    </row>
    <row r="23" spans="1:25" s="158" customFormat="1" ht="23.25" customHeight="1" x14ac:dyDescent="0.25">
      <c r="A23" s="30" t="str">
        <f>[2]МЕНЮ!A336</f>
        <v>330/М/ССЖ</v>
      </c>
      <c r="B23" s="227" t="str">
        <f>[2]МЕНЮ!B336</f>
        <v>Каша гречневая рассыпчатая</v>
      </c>
      <c r="C23" s="228"/>
      <c r="D23" s="317">
        <v>110</v>
      </c>
      <c r="E23" s="177">
        <v>4.28</v>
      </c>
      <c r="F23" s="177">
        <v>3.95</v>
      </c>
      <c r="G23" s="177">
        <v>18.739999999999998</v>
      </c>
      <c r="H23" s="177">
        <v>126.89</v>
      </c>
      <c r="I23" s="27"/>
      <c r="J23" s="180"/>
      <c r="K23" s="30" t="str">
        <f>[1]МЕНЮ!A334</f>
        <v>330/М/ССЖ</v>
      </c>
      <c r="L23" s="227" t="str">
        <f>[1]МЕНЮ!B334</f>
        <v>Каша гречневая рассыпчатая</v>
      </c>
      <c r="M23" s="228"/>
      <c r="N23" s="389">
        <v>130</v>
      </c>
      <c r="O23" s="177">
        <v>5.23</v>
      </c>
      <c r="P23" s="177">
        <v>4.91</v>
      </c>
      <c r="Q23" s="178">
        <v>22.9</v>
      </c>
      <c r="R23" s="177">
        <v>155.84</v>
      </c>
      <c r="S23" s="27"/>
      <c r="T23" s="180"/>
      <c r="U23" s="157"/>
    </row>
    <row r="24" spans="1:25" s="158" customFormat="1" ht="16.5" x14ac:dyDescent="0.25">
      <c r="A24" s="30" t="str">
        <f>[2]МЕНЮ!A337</f>
        <v>417/М/ССЖ</v>
      </c>
      <c r="B24" s="227" t="str">
        <f>[2]МЕНЮ!B337</f>
        <v>Напиток из шиповника, 180/8</v>
      </c>
      <c r="C24" s="228"/>
      <c r="D24" s="317">
        <v>180</v>
      </c>
      <c r="E24" s="177">
        <v>0.48</v>
      </c>
      <c r="F24" s="178">
        <v>0.2</v>
      </c>
      <c r="G24" s="177">
        <v>14.75</v>
      </c>
      <c r="H24" s="177">
        <v>71.680000000000007</v>
      </c>
      <c r="I24" s="27"/>
      <c r="J24" s="179">
        <v>140</v>
      </c>
      <c r="K24" s="30" t="str">
        <f>[1]МЕНЮ!A335</f>
        <v>417/М/ССЖ</v>
      </c>
      <c r="L24" s="227" t="str">
        <f>[1]МЕНЮ!B335</f>
        <v>Напиток из шиповника, 180/10</v>
      </c>
      <c r="M24" s="228"/>
      <c r="N24" s="389">
        <v>180</v>
      </c>
      <c r="O24" s="177">
        <v>0.48</v>
      </c>
      <c r="P24" s="178">
        <v>0.2</v>
      </c>
      <c r="Q24" s="177">
        <v>16.739999999999998</v>
      </c>
      <c r="R24" s="177">
        <v>79.66</v>
      </c>
      <c r="S24" s="27"/>
      <c r="T24" s="179">
        <v>140</v>
      </c>
    </row>
    <row r="25" spans="1:25" s="161" customFormat="1" ht="21.75" customHeight="1" x14ac:dyDescent="0.25">
      <c r="A25" s="30"/>
      <c r="B25" s="227" t="str">
        <f>[2]МЕНЮ!B338</f>
        <v>Хлеб пшеничный</v>
      </c>
      <c r="C25" s="228"/>
      <c r="D25" s="317">
        <v>20</v>
      </c>
      <c r="E25" s="177">
        <v>1.52</v>
      </c>
      <c r="F25" s="177">
        <v>0.16</v>
      </c>
      <c r="G25" s="177">
        <v>9.84</v>
      </c>
      <c r="H25" s="179">
        <v>47</v>
      </c>
      <c r="I25" s="159"/>
      <c r="J25" s="180"/>
      <c r="K25" s="30">
        <f>[1]МЕНЮ!A336</f>
        <v>0</v>
      </c>
      <c r="L25" s="227" t="str">
        <f>[1]МЕНЮ!B336</f>
        <v>Хлеб пшеничный</v>
      </c>
      <c r="M25" s="228"/>
      <c r="N25" s="389">
        <v>20</v>
      </c>
      <c r="O25" s="177">
        <v>1.52</v>
      </c>
      <c r="P25" s="177">
        <v>0.16</v>
      </c>
      <c r="Q25" s="177">
        <v>9.84</v>
      </c>
      <c r="R25" s="179">
        <v>47</v>
      </c>
      <c r="S25" s="27"/>
      <c r="T25" s="180"/>
      <c r="U25" s="160"/>
    </row>
    <row r="26" spans="1:25" s="158" customFormat="1" ht="18" customHeight="1" x14ac:dyDescent="0.25">
      <c r="A26" s="30"/>
      <c r="B26" s="227" t="str">
        <f>[2]МЕНЮ!B339</f>
        <v>Хлеб ржано-пшеничный</v>
      </c>
      <c r="C26" s="228"/>
      <c r="D26" s="317">
        <v>10</v>
      </c>
      <c r="E26" s="177">
        <v>0.56000000000000005</v>
      </c>
      <c r="F26" s="177">
        <v>0.11</v>
      </c>
      <c r="G26" s="177">
        <v>4.9400000000000004</v>
      </c>
      <c r="H26" s="178">
        <v>23.2</v>
      </c>
      <c r="I26" s="27"/>
      <c r="J26" s="180"/>
      <c r="K26" s="30">
        <f>[1]МЕНЮ!A337</f>
        <v>0</v>
      </c>
      <c r="L26" s="344" t="str">
        <f>[1]МЕНЮ!B337</f>
        <v>Хлеб ржано-пшеничный</v>
      </c>
      <c r="M26" s="228"/>
      <c r="N26" s="389">
        <v>20</v>
      </c>
      <c r="O26" s="177">
        <v>1.1200000000000001</v>
      </c>
      <c r="P26" s="177">
        <v>0.22</v>
      </c>
      <c r="Q26" s="177">
        <v>9.8800000000000008</v>
      </c>
      <c r="R26" s="178">
        <v>46.4</v>
      </c>
      <c r="S26" s="27"/>
      <c r="T26" s="180"/>
      <c r="U26" s="157"/>
    </row>
    <row r="27" spans="1:25" x14ac:dyDescent="0.25">
      <c r="A27" s="252" t="s">
        <v>38</v>
      </c>
      <c r="B27" s="253"/>
      <c r="C27" s="253"/>
      <c r="D27" s="253"/>
      <c r="E27" s="253"/>
      <c r="F27" s="253"/>
      <c r="G27" s="253"/>
      <c r="H27" s="253"/>
      <c r="I27" s="254"/>
      <c r="J27" s="255"/>
      <c r="K27" s="256"/>
      <c r="L27" s="256"/>
      <c r="M27" s="256"/>
      <c r="N27" s="256"/>
      <c r="O27" s="256"/>
      <c r="P27" s="256"/>
      <c r="Q27" s="256"/>
      <c r="R27" s="256"/>
      <c r="S27" s="256"/>
      <c r="T27" s="257"/>
      <c r="U27" s="154"/>
      <c r="V27" s="158"/>
      <c r="Y27" s="158"/>
    </row>
    <row r="28" spans="1:25" ht="15" customHeight="1" x14ac:dyDescent="0.25">
      <c r="A28" s="30" t="str">
        <f>[2]МЕНЮ!A342</f>
        <v>490/М/ССЖ</v>
      </c>
      <c r="B28" s="316" t="str">
        <f>[2]МЕНЮ!B342</f>
        <v>Коврижка "Медовая"</v>
      </c>
      <c r="C28" s="249"/>
      <c r="D28" s="317">
        <v>50</v>
      </c>
      <c r="E28" s="177">
        <v>2.85</v>
      </c>
      <c r="F28" s="177">
        <v>2.4900000000000002</v>
      </c>
      <c r="G28" s="177">
        <v>29.52</v>
      </c>
      <c r="H28" s="177">
        <v>140.46</v>
      </c>
      <c r="I28" s="151"/>
      <c r="J28" s="178">
        <v>0.1</v>
      </c>
      <c r="K28" s="30" t="str">
        <f t="shared" ref="K28:M29" si="1">A28</f>
        <v>490/М/ССЖ</v>
      </c>
      <c r="L28" s="251" t="str">
        <f t="shared" si="1"/>
        <v>Коврижка "Медовая"</v>
      </c>
      <c r="M28" s="249"/>
      <c r="N28" s="390">
        <v>50</v>
      </c>
      <c r="O28" s="177">
        <v>2.85</v>
      </c>
      <c r="P28" s="177">
        <v>2.4900000000000002</v>
      </c>
      <c r="Q28" s="177">
        <v>29.52</v>
      </c>
      <c r="R28" s="177">
        <v>140.46</v>
      </c>
      <c r="S28" s="151"/>
      <c r="T28" s="178">
        <v>0.1</v>
      </c>
      <c r="U28" s="170"/>
      <c r="V28" s="169"/>
    </row>
    <row r="29" spans="1:25" ht="15" customHeight="1" x14ac:dyDescent="0.25">
      <c r="A29" s="13"/>
      <c r="B29" s="316" t="str">
        <f>[2]МЕНЮ!B343</f>
        <v>Ацидофилин</v>
      </c>
      <c r="C29" s="249"/>
      <c r="D29" s="317">
        <v>180</v>
      </c>
      <c r="E29" s="177">
        <v>5.22</v>
      </c>
      <c r="F29" s="178">
        <v>4.5</v>
      </c>
      <c r="G29" s="177">
        <v>7.38</v>
      </c>
      <c r="H29" s="178">
        <v>95.4</v>
      </c>
      <c r="I29" s="151"/>
      <c r="J29" s="177">
        <v>1.44</v>
      </c>
      <c r="K29" s="13"/>
      <c r="L29" s="251" t="str">
        <f t="shared" si="1"/>
        <v>Ацидофилин</v>
      </c>
      <c r="M29" s="249"/>
      <c r="N29" s="391">
        <v>200</v>
      </c>
      <c r="O29" s="178">
        <v>5.8</v>
      </c>
      <c r="P29" s="179">
        <v>5</v>
      </c>
      <c r="Q29" s="178">
        <v>8.1999999999999993</v>
      </c>
      <c r="R29" s="179">
        <v>106</v>
      </c>
      <c r="S29" s="151"/>
      <c r="T29" s="178">
        <v>1.6</v>
      </c>
    </row>
    <row r="30" spans="1:25" x14ac:dyDescent="0.25">
      <c r="A30" s="252" t="s">
        <v>42</v>
      </c>
      <c r="B30" s="253"/>
      <c r="C30" s="253"/>
      <c r="D30" s="253"/>
      <c r="E30" s="253"/>
      <c r="F30" s="253"/>
      <c r="G30" s="253"/>
      <c r="H30" s="253"/>
      <c r="I30" s="254"/>
      <c r="J30" s="255"/>
      <c r="K30" s="256"/>
      <c r="L30" s="256"/>
      <c r="M30" s="256"/>
      <c r="N30" s="256"/>
      <c r="O30" s="256"/>
      <c r="P30" s="256"/>
      <c r="Q30" s="256"/>
      <c r="R30" s="256"/>
      <c r="S30" s="256"/>
      <c r="T30" s="257"/>
    </row>
    <row r="31" spans="1:25" ht="25.15" customHeight="1" x14ac:dyDescent="0.25">
      <c r="A31" s="30" t="str">
        <f>[2]МЕНЮ!A346</f>
        <v>71/И</v>
      </c>
      <c r="B31" s="247" t="str">
        <f>[2]МЕНЮ!B346</f>
        <v>Подгарнировка из перца сладкого</v>
      </c>
      <c r="C31" s="210"/>
      <c r="D31" s="317">
        <v>30</v>
      </c>
      <c r="E31" s="177">
        <v>0.39</v>
      </c>
      <c r="F31" s="177">
        <v>0.03</v>
      </c>
      <c r="G31" s="177">
        <v>1.59</v>
      </c>
      <c r="H31" s="178">
        <v>8.1</v>
      </c>
      <c r="I31" s="152"/>
      <c r="J31" s="179">
        <v>75</v>
      </c>
      <c r="K31" s="30"/>
      <c r="L31" s="247"/>
      <c r="M31" s="210"/>
      <c r="N31" s="25"/>
      <c r="O31" s="26"/>
      <c r="P31" s="26"/>
      <c r="Q31" s="26"/>
      <c r="R31" s="27"/>
      <c r="S31" s="152"/>
      <c r="T31" s="28"/>
      <c r="U31" s="154"/>
      <c r="V31" s="154"/>
    </row>
    <row r="32" spans="1:25" ht="29.25" customHeight="1" x14ac:dyDescent="0.25">
      <c r="A32" s="30" t="str">
        <f>[2]МЕНЮ!A347</f>
        <v>288/М/ССЖ</v>
      </c>
      <c r="B32" s="247" t="str">
        <f>[2]МЕНЮ!B347</f>
        <v>Биточки из кальмаров и рыбы с маслом сливочным, 70/3</v>
      </c>
      <c r="C32" s="210"/>
      <c r="D32" s="317">
        <v>73</v>
      </c>
      <c r="E32" s="177">
        <v>10.629999999999999</v>
      </c>
      <c r="F32" s="177">
        <v>6.1400000000000006</v>
      </c>
      <c r="G32" s="177">
        <v>6.6099999999999994</v>
      </c>
      <c r="H32" s="177">
        <v>123.11</v>
      </c>
      <c r="I32" s="152"/>
      <c r="J32" s="177">
        <v>0.35</v>
      </c>
      <c r="K32" s="30" t="str">
        <f>[1]МЕНЮ!A344</f>
        <v>288/М/ССЖ</v>
      </c>
      <c r="L32" s="247" t="str">
        <f>[1]МЕНЮ!B344</f>
        <v>Биточки из кальмаров и рыбы с маслом сливочным, 80/5</v>
      </c>
      <c r="M32" s="210"/>
      <c r="N32" s="392">
        <v>85</v>
      </c>
      <c r="O32" s="177">
        <v>11.549999999999999</v>
      </c>
      <c r="P32" s="177">
        <v>10.29</v>
      </c>
      <c r="Q32" s="177">
        <v>7.35</v>
      </c>
      <c r="R32" s="177">
        <v>167.54</v>
      </c>
      <c r="S32" s="151"/>
      <c r="T32" s="177">
        <v>0.38</v>
      </c>
      <c r="U32" s="154"/>
    </row>
    <row r="33" spans="1:20" ht="15" customHeight="1" x14ac:dyDescent="0.25">
      <c r="A33" s="30" t="str">
        <f>[2]МЕНЮ!A348</f>
        <v>1248/И</v>
      </c>
      <c r="B33" s="248" t="str">
        <f>[2]МЕНЮ!B348</f>
        <v>Овощи запеченные</v>
      </c>
      <c r="C33" s="249"/>
      <c r="D33" s="317">
        <v>120</v>
      </c>
      <c r="E33" s="177">
        <v>3.49</v>
      </c>
      <c r="F33" s="177">
        <v>4.2300000000000004</v>
      </c>
      <c r="G33" s="177">
        <v>13.74</v>
      </c>
      <c r="H33" s="177">
        <v>108.72</v>
      </c>
      <c r="I33" s="151"/>
      <c r="J33" s="177">
        <v>21.81</v>
      </c>
      <c r="K33" s="30" t="str">
        <f>[1]МЕНЮ!A345</f>
        <v>1248/И</v>
      </c>
      <c r="L33" s="248" t="str">
        <f>[1]МЕНЮ!B345</f>
        <v>Овощи запеченные</v>
      </c>
      <c r="M33" s="249"/>
      <c r="N33" s="393">
        <v>150</v>
      </c>
      <c r="O33" s="177">
        <v>4.5599999999999996</v>
      </c>
      <c r="P33" s="177">
        <v>4.99</v>
      </c>
      <c r="Q33" s="177">
        <v>17.510000000000002</v>
      </c>
      <c r="R33" s="177">
        <v>135.28</v>
      </c>
      <c r="S33" s="151"/>
      <c r="T33" s="177">
        <v>28.15</v>
      </c>
    </row>
    <row r="34" spans="1:20" ht="15" customHeight="1" x14ac:dyDescent="0.25">
      <c r="A34" s="30" t="str">
        <f>[2]МЕНЮ!A349</f>
        <v>413/М/ССЖ</v>
      </c>
      <c r="B34" s="248" t="str">
        <f>[2]МЕНЮ!B349</f>
        <v>Чай с молоком (3,2%), 180/8</v>
      </c>
      <c r="C34" s="249"/>
      <c r="D34" s="317">
        <v>180</v>
      </c>
      <c r="E34" s="177">
        <v>1.55</v>
      </c>
      <c r="F34" s="177">
        <v>1.61</v>
      </c>
      <c r="G34" s="177">
        <v>10.37</v>
      </c>
      <c r="H34" s="177">
        <v>62.68</v>
      </c>
      <c r="I34" s="151"/>
      <c r="J34" s="178">
        <v>0.7</v>
      </c>
      <c r="K34" s="30" t="str">
        <f>[1]МЕНЮ!A346</f>
        <v>413/М/ССЖ</v>
      </c>
      <c r="L34" s="248" t="str">
        <f>[1]МЕНЮ!B346</f>
        <v>Чай с молоком (3,2%), 180/10</v>
      </c>
      <c r="M34" s="249"/>
      <c r="N34" s="393">
        <v>180</v>
      </c>
      <c r="O34" s="177">
        <v>1.55</v>
      </c>
      <c r="P34" s="177">
        <v>1.61</v>
      </c>
      <c r="Q34" s="177">
        <v>12.36</v>
      </c>
      <c r="R34" s="177">
        <v>70.66</v>
      </c>
      <c r="S34" s="151"/>
      <c r="T34" s="178">
        <v>0.7</v>
      </c>
    </row>
    <row r="35" spans="1:20" ht="15.75" customHeight="1" thickBot="1" x14ac:dyDescent="0.3">
      <c r="A35" s="30">
        <f>[2]МЕНЮ!A350</f>
        <v>0</v>
      </c>
      <c r="B35" s="240" t="str">
        <f>[2]МЕНЮ!B350</f>
        <v>Хлеб пшеничный</v>
      </c>
      <c r="C35" s="241"/>
      <c r="D35" s="317">
        <v>20</v>
      </c>
      <c r="E35" s="177">
        <v>1.52</v>
      </c>
      <c r="F35" s="177">
        <v>0.16</v>
      </c>
      <c r="G35" s="177">
        <v>9.84</v>
      </c>
      <c r="H35" s="179">
        <v>47</v>
      </c>
      <c r="I35" s="151"/>
      <c r="J35" s="180"/>
      <c r="K35" s="30">
        <f>[1]МЕНЮ!A347</f>
        <v>0</v>
      </c>
      <c r="L35" s="240" t="str">
        <f>[1]МЕНЮ!B347</f>
        <v>Хлеб пшеничный</v>
      </c>
      <c r="M35" s="241"/>
      <c r="N35" s="393">
        <v>40</v>
      </c>
      <c r="O35" s="177">
        <v>3.04</v>
      </c>
      <c r="P35" s="177">
        <v>0.32</v>
      </c>
      <c r="Q35" s="177">
        <v>19.68</v>
      </c>
      <c r="R35" s="179">
        <v>94</v>
      </c>
      <c r="S35" s="151"/>
      <c r="T35" s="180"/>
    </row>
    <row r="36" spans="1:20" ht="38.25" customHeight="1" x14ac:dyDescent="0.25">
      <c r="A36" s="242" t="s">
        <v>450</v>
      </c>
      <c r="B36" s="238"/>
      <c r="C36" s="238"/>
      <c r="D36" s="238"/>
      <c r="E36" s="238" t="s">
        <v>11</v>
      </c>
      <c r="F36" s="238"/>
      <c r="G36" s="238"/>
      <c r="H36" s="237" t="s">
        <v>12</v>
      </c>
      <c r="I36" s="150" t="s">
        <v>415</v>
      </c>
      <c r="J36" s="34" t="s">
        <v>13</v>
      </c>
      <c r="K36" s="242" t="s">
        <v>449</v>
      </c>
      <c r="L36" s="238"/>
      <c r="M36" s="238"/>
      <c r="N36" s="238"/>
      <c r="O36" s="238" t="s">
        <v>11</v>
      </c>
      <c r="P36" s="238"/>
      <c r="Q36" s="238"/>
      <c r="R36" s="237" t="s">
        <v>12</v>
      </c>
      <c r="S36" s="150" t="s">
        <v>415</v>
      </c>
      <c r="T36" s="34" t="s">
        <v>13</v>
      </c>
    </row>
    <row r="37" spans="1:20" x14ac:dyDescent="0.25">
      <c r="A37" s="243"/>
      <c r="B37" s="244"/>
      <c r="C37" s="244"/>
      <c r="D37" s="244"/>
      <c r="E37" s="173" t="s">
        <v>14</v>
      </c>
      <c r="F37" s="173" t="s">
        <v>15</v>
      </c>
      <c r="G37" s="173" t="s">
        <v>16</v>
      </c>
      <c r="H37" s="239"/>
      <c r="I37" s="150" t="s">
        <v>416</v>
      </c>
      <c r="J37" s="36" t="s">
        <v>17</v>
      </c>
      <c r="K37" s="243"/>
      <c r="L37" s="244"/>
      <c r="M37" s="244"/>
      <c r="N37" s="244"/>
      <c r="O37" s="173" t="s">
        <v>14</v>
      </c>
      <c r="P37" s="173" t="s">
        <v>15</v>
      </c>
      <c r="Q37" s="173" t="s">
        <v>16</v>
      </c>
      <c r="R37" s="239"/>
      <c r="S37" s="150" t="s">
        <v>416</v>
      </c>
      <c r="T37" s="36" t="s">
        <v>17</v>
      </c>
    </row>
    <row r="38" spans="1:20" ht="15.75" thickBot="1" x14ac:dyDescent="0.3">
      <c r="A38" s="245"/>
      <c r="B38" s="246"/>
      <c r="C38" s="246"/>
      <c r="D38" s="246"/>
      <c r="E38" s="153">
        <f>E11+E12+E13+E14+E15+E18+E20+E21+E22+E23+E24+E25+E26+E28+E29+E31+E32+E33+E34+E35</f>
        <v>66.67</v>
      </c>
      <c r="F38" s="165">
        <f t="shared" ref="F38:J38" si="2">F11+F12+F13+F14+F15+F18+F20+F21+F22+F23+F24+F25+F26+F28+F29+F31+F32+F33+F34+F35</f>
        <v>51.599999999999994</v>
      </c>
      <c r="G38" s="153">
        <f t="shared" si="2"/>
        <v>189.99000000000004</v>
      </c>
      <c r="H38" s="153">
        <f t="shared" si="2"/>
        <v>1503.47</v>
      </c>
      <c r="I38" s="163">
        <f t="shared" si="2"/>
        <v>0</v>
      </c>
      <c r="J38" s="163">
        <f t="shared" si="2"/>
        <v>324.79999999999995</v>
      </c>
      <c r="K38" s="245"/>
      <c r="L38" s="246"/>
      <c r="M38" s="246"/>
      <c r="N38" s="246"/>
      <c r="O38" s="153">
        <f>O35+O34+O33+O32+O31+O29+O28+O26+O24+O23+O22+O21+O20+O18+O16+O15+O14+O13+O12+O11+O25</f>
        <v>80.319999999999993</v>
      </c>
      <c r="P38" s="153">
        <f t="shared" ref="P38:T38" si="3">P35+P34+P33+P32+P31+P29+P28+P26+P24+P23+P22+P21+P20+P18+P16+P15+P14+P13+P12+P11+P25</f>
        <v>66.33</v>
      </c>
      <c r="Q38" s="153">
        <f t="shared" si="3"/>
        <v>230.24999999999997</v>
      </c>
      <c r="R38" s="153">
        <f t="shared" si="3"/>
        <v>1854.1000000000001</v>
      </c>
      <c r="S38" s="153">
        <f t="shared" si="3"/>
        <v>0</v>
      </c>
      <c r="T38" s="153">
        <f t="shared" si="3"/>
        <v>260.5</v>
      </c>
    </row>
  </sheetData>
  <mergeCells count="72">
    <mergeCell ref="O36:Q36"/>
    <mergeCell ref="R36:R37"/>
    <mergeCell ref="B35:C35"/>
    <mergeCell ref="L35:M35"/>
    <mergeCell ref="A36:D38"/>
    <mergeCell ref="E36:G36"/>
    <mergeCell ref="H36:H37"/>
    <mergeCell ref="K36:N38"/>
    <mergeCell ref="B32:C32"/>
    <mergeCell ref="L32:M32"/>
    <mergeCell ref="B33:C33"/>
    <mergeCell ref="L33:M33"/>
    <mergeCell ref="B34:C34"/>
    <mergeCell ref="L34:M34"/>
    <mergeCell ref="B29:C29"/>
    <mergeCell ref="L29:M29"/>
    <mergeCell ref="A30:J30"/>
    <mergeCell ref="K30:T30"/>
    <mergeCell ref="B31:C31"/>
    <mergeCell ref="L31:M31"/>
    <mergeCell ref="B26:C26"/>
    <mergeCell ref="L26:M26"/>
    <mergeCell ref="A27:J27"/>
    <mergeCell ref="K27:T27"/>
    <mergeCell ref="B28:C28"/>
    <mergeCell ref="L28:M28"/>
    <mergeCell ref="B23:C23"/>
    <mergeCell ref="L23:M23"/>
    <mergeCell ref="B24:C24"/>
    <mergeCell ref="L24:M24"/>
    <mergeCell ref="B25:C25"/>
    <mergeCell ref="L25:M25"/>
    <mergeCell ref="B20:C20"/>
    <mergeCell ref="L20:M20"/>
    <mergeCell ref="B21:C21"/>
    <mergeCell ref="L21:M21"/>
    <mergeCell ref="B22:C22"/>
    <mergeCell ref="L22:M22"/>
    <mergeCell ref="A17:J17"/>
    <mergeCell ref="K17:T17"/>
    <mergeCell ref="B18:C18"/>
    <mergeCell ref="L18:M18"/>
    <mergeCell ref="A19:J19"/>
    <mergeCell ref="K19:T19"/>
    <mergeCell ref="B14:C14"/>
    <mergeCell ref="L14:M14"/>
    <mergeCell ref="B15:C15"/>
    <mergeCell ref="L15:M15"/>
    <mergeCell ref="B16:C16"/>
    <mergeCell ref="L16:M16"/>
    <mergeCell ref="B11:C11"/>
    <mergeCell ref="L11:M11"/>
    <mergeCell ref="B12:C12"/>
    <mergeCell ref="L12:M12"/>
    <mergeCell ref="B13:C13"/>
    <mergeCell ref="L13:M13"/>
    <mergeCell ref="L8:M9"/>
    <mergeCell ref="N8:N9"/>
    <mergeCell ref="O8:Q8"/>
    <mergeCell ref="R8:R9"/>
    <mergeCell ref="A10:J10"/>
    <mergeCell ref="K10:T10"/>
    <mergeCell ref="A1:J1"/>
    <mergeCell ref="K1:T1"/>
    <mergeCell ref="D5:H5"/>
    <mergeCell ref="N5:R5"/>
    <mergeCell ref="A8:A9"/>
    <mergeCell ref="B8:C9"/>
    <mergeCell ref="D8:D9"/>
    <mergeCell ref="E8:G8"/>
    <mergeCell ref="H8:H9"/>
    <mergeCell ref="K8:K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21C84-55C6-454C-A370-C671F0E20E94}">
  <dimension ref="A1:Y38"/>
  <sheetViews>
    <sheetView topLeftCell="A3" workbookViewId="0">
      <selection activeCell="A36" sqref="A36:D38"/>
    </sheetView>
  </sheetViews>
  <sheetFormatPr defaultRowHeight="15" x14ac:dyDescent="0.25"/>
  <cols>
    <col min="1" max="1" width="10.140625" customWidth="1"/>
    <col min="2" max="2" width="10.42578125" customWidth="1"/>
    <col min="3" max="3" width="23.28515625" customWidth="1"/>
    <col min="4" max="4" width="9.85546875" bestFit="1" customWidth="1"/>
    <col min="5" max="5" width="9.42578125" customWidth="1"/>
    <col min="6" max="6" width="7" customWidth="1"/>
    <col min="7" max="7" width="7.7109375" customWidth="1"/>
    <col min="9" max="9" width="0" hidden="1" customWidth="1"/>
    <col min="11" max="11" width="10.7109375" customWidth="1"/>
    <col min="13" max="13" width="24.42578125" customWidth="1"/>
    <col min="14" max="14" width="9.85546875" bestFit="1" customWidth="1"/>
    <col min="19" max="19" width="0" hidden="1" customWidth="1"/>
    <col min="25" max="25" width="11.140625" customWidth="1"/>
  </cols>
  <sheetData>
    <row r="1" spans="1:25" ht="15.75" hidden="1" thickBot="1" x14ac:dyDescent="0.3">
      <c r="A1" s="230"/>
      <c r="B1" s="219"/>
      <c r="C1" s="219"/>
      <c r="D1" s="219"/>
      <c r="E1" s="219"/>
      <c r="F1" s="219"/>
      <c r="G1" s="219"/>
      <c r="H1" s="219"/>
      <c r="I1" s="219"/>
      <c r="J1" s="231"/>
      <c r="K1" s="230"/>
      <c r="L1" s="219"/>
      <c r="M1" s="219"/>
      <c r="N1" s="219"/>
      <c r="O1" s="219"/>
      <c r="P1" s="219"/>
      <c r="Q1" s="219"/>
      <c r="R1" s="219"/>
      <c r="S1" s="219"/>
      <c r="T1" s="231"/>
    </row>
    <row r="2" spans="1:25" ht="15.75" hidden="1" thickBot="1" x14ac:dyDescent="0.3">
      <c r="A2" s="1"/>
      <c r="B2" s="2"/>
      <c r="C2" s="2"/>
      <c r="D2" s="2"/>
      <c r="E2" s="2"/>
      <c r="F2" s="2"/>
      <c r="G2" s="2"/>
      <c r="H2" s="3"/>
      <c r="I2" s="3"/>
      <c r="J2" s="4"/>
      <c r="K2" s="1"/>
      <c r="L2" s="2"/>
      <c r="M2" s="2"/>
      <c r="N2" s="2"/>
      <c r="O2" s="2"/>
      <c r="P2" s="2"/>
      <c r="Q2" s="2"/>
      <c r="R2" s="3"/>
      <c r="S2" s="3"/>
      <c r="T2" s="4"/>
    </row>
    <row r="3" spans="1:25" ht="13.9" customHeight="1" x14ac:dyDescent="0.25">
      <c r="A3" s="77">
        <v>1</v>
      </c>
      <c r="B3" s="78" t="s">
        <v>1</v>
      </c>
      <c r="C3" s="79">
        <v>1</v>
      </c>
      <c r="D3" s="80"/>
      <c r="E3" s="80"/>
      <c r="F3" s="80"/>
      <c r="G3" s="80"/>
      <c r="H3" s="81"/>
      <c r="I3" s="81"/>
      <c r="J3" s="82"/>
      <c r="K3" s="2"/>
      <c r="L3" s="5" t="s">
        <v>1</v>
      </c>
      <c r="M3" s="6">
        <v>1</v>
      </c>
      <c r="N3" s="2"/>
      <c r="O3" s="2"/>
      <c r="P3" s="2"/>
      <c r="Q3" s="2"/>
      <c r="R3" s="3"/>
      <c r="S3" s="3"/>
      <c r="T3" s="4"/>
    </row>
    <row r="4" spans="1:25" hidden="1" x14ac:dyDescent="0.25">
      <c r="A4" s="1"/>
      <c r="B4" s="5" t="s">
        <v>2</v>
      </c>
      <c r="C4" s="6">
        <v>1</v>
      </c>
      <c r="D4" s="2"/>
      <c r="E4" s="2"/>
      <c r="F4" s="2"/>
      <c r="G4" s="2"/>
      <c r="H4" s="3"/>
      <c r="I4" s="3"/>
      <c r="J4" s="4"/>
      <c r="K4" s="2"/>
      <c r="L4" s="5" t="s">
        <v>2</v>
      </c>
      <c r="M4" s="6">
        <v>1</v>
      </c>
      <c r="N4" s="2"/>
      <c r="O4" s="2"/>
      <c r="P4" s="2"/>
      <c r="Q4" s="2"/>
      <c r="R4" s="3"/>
      <c r="S4" s="3"/>
      <c r="T4" s="4"/>
    </row>
    <row r="5" spans="1:25" ht="16.5" x14ac:dyDescent="0.25">
      <c r="A5" s="1"/>
      <c r="B5" s="5" t="s">
        <v>3</v>
      </c>
      <c r="C5" s="446" t="s">
        <v>446</v>
      </c>
      <c r="D5" s="262"/>
      <c r="E5" s="262"/>
      <c r="F5" s="262"/>
      <c r="G5" s="262"/>
      <c r="H5" s="262"/>
      <c r="I5" s="171"/>
      <c r="J5" s="4"/>
      <c r="K5" s="2"/>
      <c r="L5" s="5" t="s">
        <v>3</v>
      </c>
      <c r="M5" s="446" t="s">
        <v>446</v>
      </c>
      <c r="N5" s="262"/>
      <c r="O5" s="262"/>
      <c r="P5" s="262"/>
      <c r="Q5" s="262"/>
      <c r="R5" s="262"/>
      <c r="S5" s="171"/>
      <c r="T5" s="4"/>
    </row>
    <row r="6" spans="1:25" x14ac:dyDescent="0.25">
      <c r="A6" s="1"/>
      <c r="B6" s="8" t="s">
        <v>6</v>
      </c>
      <c r="C6" s="186" t="s">
        <v>413</v>
      </c>
      <c r="D6" s="2"/>
      <c r="E6" s="2"/>
      <c r="F6" s="2"/>
      <c r="G6" s="2"/>
      <c r="H6" s="3"/>
      <c r="I6" s="3"/>
      <c r="J6" s="4"/>
      <c r="K6" s="2"/>
      <c r="L6" s="8" t="s">
        <v>6</v>
      </c>
      <c r="M6" s="186" t="s">
        <v>276</v>
      </c>
      <c r="N6" s="2"/>
      <c r="O6" s="2"/>
      <c r="P6" s="2"/>
      <c r="Q6" s="2"/>
      <c r="R6" s="3"/>
      <c r="S6" s="3"/>
      <c r="T6" s="4"/>
    </row>
    <row r="7" spans="1:25" x14ac:dyDescent="0.25">
      <c r="A7" s="1"/>
      <c r="B7" s="2"/>
      <c r="C7" s="99"/>
      <c r="D7" s="99"/>
      <c r="E7" s="2"/>
      <c r="F7" s="2"/>
      <c r="G7" s="2"/>
      <c r="H7" s="3"/>
      <c r="I7" s="3"/>
      <c r="J7" s="4"/>
      <c r="K7" s="2"/>
      <c r="L7" s="2"/>
      <c r="M7" s="99"/>
      <c r="N7" s="99"/>
      <c r="O7" s="2"/>
      <c r="P7" s="2"/>
      <c r="Q7" s="2"/>
      <c r="R7" s="3"/>
      <c r="S7" s="3"/>
      <c r="T7" s="4"/>
    </row>
    <row r="8" spans="1:25" ht="38.25" x14ac:dyDescent="0.25">
      <c r="A8" s="233" t="s">
        <v>8</v>
      </c>
      <c r="B8" s="234" t="s">
        <v>9</v>
      </c>
      <c r="C8" s="234"/>
      <c r="D8" s="234" t="s">
        <v>375</v>
      </c>
      <c r="E8" s="234" t="s">
        <v>11</v>
      </c>
      <c r="F8" s="234"/>
      <c r="G8" s="234"/>
      <c r="H8" s="235" t="s">
        <v>12</v>
      </c>
      <c r="I8" s="150" t="s">
        <v>415</v>
      </c>
      <c r="J8" s="10" t="s">
        <v>13</v>
      </c>
      <c r="K8" s="236" t="s">
        <v>8</v>
      </c>
      <c r="L8" s="234" t="s">
        <v>9</v>
      </c>
      <c r="M8" s="234"/>
      <c r="N8" s="234" t="s">
        <v>372</v>
      </c>
      <c r="O8" s="234" t="s">
        <v>11</v>
      </c>
      <c r="P8" s="234"/>
      <c r="Q8" s="234"/>
      <c r="R8" s="235" t="s">
        <v>12</v>
      </c>
      <c r="S8" s="150" t="s">
        <v>415</v>
      </c>
      <c r="T8" s="12" t="s">
        <v>13</v>
      </c>
    </row>
    <row r="9" spans="1:25" ht="24" customHeight="1" x14ac:dyDescent="0.25">
      <c r="A9" s="233"/>
      <c r="B9" s="234"/>
      <c r="C9" s="234"/>
      <c r="D9" s="234"/>
      <c r="E9" s="172" t="s">
        <v>14</v>
      </c>
      <c r="F9" s="172" t="s">
        <v>15</v>
      </c>
      <c r="G9" s="172" t="s">
        <v>16</v>
      </c>
      <c r="H9" s="235"/>
      <c r="I9" s="150" t="s">
        <v>416</v>
      </c>
      <c r="J9" s="12" t="s">
        <v>17</v>
      </c>
      <c r="K9" s="236"/>
      <c r="L9" s="234"/>
      <c r="M9" s="234"/>
      <c r="N9" s="234"/>
      <c r="O9" s="172" t="s">
        <v>14</v>
      </c>
      <c r="P9" s="172" t="s">
        <v>15</v>
      </c>
      <c r="Q9" s="172" t="s">
        <v>16</v>
      </c>
      <c r="R9" s="235"/>
      <c r="S9" s="150" t="s">
        <v>416</v>
      </c>
      <c r="T9" s="12" t="s">
        <v>17</v>
      </c>
    </row>
    <row r="10" spans="1:25" x14ac:dyDescent="0.25">
      <c r="A10" s="252" t="s">
        <v>18</v>
      </c>
      <c r="B10" s="253"/>
      <c r="C10" s="253"/>
      <c r="D10" s="253"/>
      <c r="E10" s="253"/>
      <c r="F10" s="253"/>
      <c r="G10" s="253"/>
      <c r="H10" s="253"/>
      <c r="I10" s="254"/>
      <c r="J10" s="255"/>
      <c r="K10" s="258"/>
      <c r="L10" s="253"/>
      <c r="M10" s="253"/>
      <c r="N10" s="253"/>
      <c r="O10" s="253"/>
      <c r="P10" s="253"/>
      <c r="Q10" s="253"/>
      <c r="R10" s="253"/>
      <c r="S10" s="254"/>
      <c r="T10" s="255"/>
    </row>
    <row r="11" spans="1:25" ht="15" customHeight="1" x14ac:dyDescent="0.25">
      <c r="A11" s="175" t="str">
        <f>[2]МЕНЮ!A363</f>
        <v>6/М</v>
      </c>
      <c r="B11" s="316" t="str">
        <f>[2]МЕНЮ!B363</f>
        <v>Масло сливочное</v>
      </c>
      <c r="C11" s="249"/>
      <c r="D11" s="317">
        <v>5</v>
      </c>
      <c r="E11" s="177">
        <v>0.03</v>
      </c>
      <c r="F11" s="177">
        <v>4.13</v>
      </c>
      <c r="G11" s="177">
        <v>0.04</v>
      </c>
      <c r="H11" s="178">
        <v>37.4</v>
      </c>
      <c r="I11" s="152"/>
      <c r="J11" s="180"/>
      <c r="K11" s="156" t="str">
        <f>[1]МЕНЮ!A360</f>
        <v>6/М</v>
      </c>
      <c r="L11" s="248" t="str">
        <f>[1]МЕНЮ!B360</f>
        <v>Масло сливочное</v>
      </c>
      <c r="M11" s="249"/>
      <c r="N11" s="395">
        <v>7</v>
      </c>
      <c r="O11" s="177">
        <v>0.04</v>
      </c>
      <c r="P11" s="177">
        <v>5.78</v>
      </c>
      <c r="Q11" s="177">
        <v>0.06</v>
      </c>
      <c r="R11" s="177">
        <v>52.36</v>
      </c>
      <c r="S11" s="152"/>
      <c r="T11" s="180"/>
      <c r="U11" s="154"/>
      <c r="V11" s="167"/>
      <c r="W11" s="167"/>
      <c r="X11" s="167"/>
      <c r="Y11" s="167"/>
    </row>
    <row r="12" spans="1:25" ht="15" customHeight="1" x14ac:dyDescent="0.25">
      <c r="A12" s="176" t="str">
        <f>[2]МЕНЮ!A364</f>
        <v>7/М</v>
      </c>
      <c r="B12" s="316" t="str">
        <f>[2]МЕНЮ!B364</f>
        <v>Сыр полутвердый</v>
      </c>
      <c r="C12" s="249"/>
      <c r="D12" s="317">
        <v>10</v>
      </c>
      <c r="E12" s="177">
        <v>2.3199999999999998</v>
      </c>
      <c r="F12" s="177">
        <v>2.95</v>
      </c>
      <c r="G12" s="180"/>
      <c r="H12" s="178">
        <v>36.4</v>
      </c>
      <c r="I12" s="151"/>
      <c r="J12" s="177">
        <v>7.0000000000000007E-2</v>
      </c>
      <c r="K12" s="156" t="str">
        <f>[1]МЕНЮ!A361</f>
        <v>7/М</v>
      </c>
      <c r="L12" s="248" t="str">
        <f>[1]МЕНЮ!B361</f>
        <v>Сыр полутвердый</v>
      </c>
      <c r="M12" s="249"/>
      <c r="N12" s="396">
        <v>15</v>
      </c>
      <c r="O12" s="177">
        <v>3.48</v>
      </c>
      <c r="P12" s="177">
        <v>4.43</v>
      </c>
      <c r="Q12" s="180"/>
      <c r="R12" s="178">
        <v>54.6</v>
      </c>
      <c r="S12" s="151"/>
      <c r="T12" s="177">
        <v>0.11</v>
      </c>
      <c r="V12" s="166"/>
      <c r="W12" s="166"/>
      <c r="X12" s="166"/>
      <c r="Y12" s="167"/>
    </row>
    <row r="13" spans="1:25" ht="15" customHeight="1" x14ac:dyDescent="0.25">
      <c r="A13" s="176" t="str">
        <f>[2]МЕНЮ!A365</f>
        <v>199/М/ССЖ</v>
      </c>
      <c r="B13" s="316" t="str">
        <f>[2]МЕНЮ!B365</f>
        <v>Каша жидкая молочная из пшеничной крупы</v>
      </c>
      <c r="C13" s="249"/>
      <c r="D13" s="317">
        <v>150</v>
      </c>
      <c r="E13" s="177">
        <v>5.55</v>
      </c>
      <c r="F13" s="177">
        <v>3.23</v>
      </c>
      <c r="G13" s="177">
        <v>22.51</v>
      </c>
      <c r="H13" s="177">
        <v>141.06</v>
      </c>
      <c r="I13" s="151"/>
      <c r="J13" s="177">
        <v>0.55000000000000004</v>
      </c>
      <c r="K13" s="162" t="str">
        <f>[1]МЕНЮ!A362</f>
        <v>199/М/ССЖ</v>
      </c>
      <c r="L13" s="248" t="str">
        <f>[1]МЕНЮ!B362</f>
        <v>Каша жидкая молочная из пшеничной крупы</v>
      </c>
      <c r="M13" s="249"/>
      <c r="N13" s="396">
        <v>200</v>
      </c>
      <c r="O13" s="177">
        <v>7.44</v>
      </c>
      <c r="P13" s="177">
        <v>4.3099999999999996</v>
      </c>
      <c r="Q13" s="177">
        <v>30.53</v>
      </c>
      <c r="R13" s="177">
        <v>190.26</v>
      </c>
      <c r="S13" s="151"/>
      <c r="T13" s="177">
        <v>0.73</v>
      </c>
      <c r="V13" s="166"/>
      <c r="W13" s="166"/>
      <c r="X13" s="166"/>
      <c r="Y13" s="167"/>
    </row>
    <row r="14" spans="1:25" ht="15" customHeight="1" x14ac:dyDescent="0.25">
      <c r="A14" s="13" t="str">
        <f>[2]МЕНЮ!A366</f>
        <v>416/М/ССЖ</v>
      </c>
      <c r="B14" s="316" t="str">
        <f>[2]МЕНЮ!B366</f>
        <v>Какао на молоке (3,2%), 180/8</v>
      </c>
      <c r="C14" s="249"/>
      <c r="D14" s="317">
        <v>180</v>
      </c>
      <c r="E14" s="177">
        <v>3.39</v>
      </c>
      <c r="F14" s="178">
        <v>3.5</v>
      </c>
      <c r="G14" s="177">
        <v>12.89</v>
      </c>
      <c r="H14" s="178">
        <v>97.7</v>
      </c>
      <c r="I14" s="151"/>
      <c r="J14" s="178">
        <v>1.3</v>
      </c>
      <c r="K14" s="156" t="str">
        <f>[1]МЕНЮ!A363</f>
        <v>416/М/ССЖ</v>
      </c>
      <c r="L14" s="248" t="str">
        <f>[1]МЕНЮ!B363</f>
        <v>Какао на молоке (3,2%), 180/10</v>
      </c>
      <c r="M14" s="249"/>
      <c r="N14" s="396">
        <v>180</v>
      </c>
      <c r="O14" s="177">
        <v>3.39</v>
      </c>
      <c r="P14" s="178">
        <v>3.5</v>
      </c>
      <c r="Q14" s="177">
        <v>14.88</v>
      </c>
      <c r="R14" s="177">
        <v>105.68</v>
      </c>
      <c r="S14" s="151"/>
      <c r="T14" s="178">
        <v>1.3</v>
      </c>
      <c r="V14" s="166"/>
      <c r="W14" s="154"/>
      <c r="Y14" s="161"/>
    </row>
    <row r="15" spans="1:25" ht="14.25" customHeight="1" x14ac:dyDescent="0.25">
      <c r="A15" s="13"/>
      <c r="B15" s="316" t="str">
        <f>[2]МЕНЮ!B367</f>
        <v>Хлеб пшеничный</v>
      </c>
      <c r="C15" s="249"/>
      <c r="D15" s="317">
        <v>15</v>
      </c>
      <c r="E15" s="177">
        <v>1.1399999999999999</v>
      </c>
      <c r="F15" s="177">
        <v>0.12</v>
      </c>
      <c r="G15" s="177">
        <v>7.38</v>
      </c>
      <c r="H15" s="177">
        <v>35.25</v>
      </c>
      <c r="I15" s="151"/>
      <c r="J15" s="180"/>
      <c r="K15" s="156"/>
      <c r="L15" s="248" t="str">
        <f>[1]МЕНЮ!B364</f>
        <v>Хлеб пшеничный</v>
      </c>
      <c r="M15" s="249"/>
      <c r="N15" s="396">
        <v>20</v>
      </c>
      <c r="O15" s="177">
        <v>1.52</v>
      </c>
      <c r="P15" s="177">
        <v>0.16</v>
      </c>
      <c r="Q15" s="177">
        <v>9.84</v>
      </c>
      <c r="R15" s="179">
        <v>47</v>
      </c>
      <c r="S15" s="151"/>
      <c r="T15" s="180"/>
      <c r="U15" s="154"/>
      <c r="V15" s="166"/>
      <c r="X15" s="154"/>
      <c r="Y15" s="161"/>
    </row>
    <row r="16" spans="1:25" ht="15" hidden="1" customHeight="1" x14ac:dyDescent="0.25">
      <c r="A16" s="13"/>
      <c r="B16" s="250"/>
      <c r="C16" s="249"/>
      <c r="D16" s="14"/>
      <c r="E16" s="15"/>
      <c r="F16" s="15"/>
      <c r="G16" s="15"/>
      <c r="H16" s="16"/>
      <c r="I16" s="151"/>
      <c r="J16" s="17"/>
      <c r="K16" s="156"/>
      <c r="L16" s="260"/>
      <c r="M16" s="260"/>
      <c r="N16" s="14"/>
      <c r="O16" s="15"/>
      <c r="P16" s="15"/>
      <c r="Q16" s="15"/>
      <c r="R16" s="16"/>
      <c r="S16" s="151"/>
      <c r="T16" s="17"/>
      <c r="V16" s="154"/>
      <c r="Y16" s="154"/>
    </row>
    <row r="17" spans="1:25" x14ac:dyDescent="0.25">
      <c r="A17" s="252" t="s">
        <v>428</v>
      </c>
      <c r="B17" s="253"/>
      <c r="C17" s="253"/>
      <c r="D17" s="253"/>
      <c r="E17" s="253"/>
      <c r="F17" s="253"/>
      <c r="G17" s="253"/>
      <c r="H17" s="253"/>
      <c r="I17" s="254"/>
      <c r="J17" s="255"/>
      <c r="K17" s="258"/>
      <c r="L17" s="253"/>
      <c r="M17" s="253"/>
      <c r="N17" s="253"/>
      <c r="O17" s="253"/>
      <c r="P17" s="253"/>
      <c r="Q17" s="253"/>
      <c r="R17" s="253"/>
      <c r="S17" s="254"/>
      <c r="T17" s="255"/>
      <c r="V17" s="154"/>
      <c r="Y17" s="154"/>
    </row>
    <row r="18" spans="1:25" ht="16.5" x14ac:dyDescent="0.25">
      <c r="A18" s="175" t="str">
        <f>[2]МЕНЮ!A175</f>
        <v>386/М</v>
      </c>
      <c r="B18" s="248" t="str">
        <f>[2]МЕНЮ!B175</f>
        <v>Груша</v>
      </c>
      <c r="C18" s="249"/>
      <c r="D18" s="176">
        <v>100</v>
      </c>
      <c r="E18" s="178">
        <v>0.4</v>
      </c>
      <c r="F18" s="178">
        <v>0.3</v>
      </c>
      <c r="G18" s="178">
        <v>10.3</v>
      </c>
      <c r="H18" s="179">
        <v>47</v>
      </c>
      <c r="I18" s="151"/>
      <c r="J18" s="20">
        <v>5</v>
      </c>
      <c r="K18" s="155" t="str">
        <f t="shared" ref="K18:T18" si="0">A18</f>
        <v>386/М</v>
      </c>
      <c r="L18" s="248" t="str">
        <f t="shared" si="0"/>
        <v>Груша</v>
      </c>
      <c r="M18" s="333"/>
      <c r="N18" s="14">
        <f t="shared" si="0"/>
        <v>100</v>
      </c>
      <c r="O18" s="15">
        <f t="shared" si="0"/>
        <v>0.4</v>
      </c>
      <c r="P18" s="15">
        <f t="shared" si="0"/>
        <v>0.3</v>
      </c>
      <c r="Q18" s="15">
        <f t="shared" si="0"/>
        <v>10.3</v>
      </c>
      <c r="R18" s="16">
        <f t="shared" si="0"/>
        <v>47</v>
      </c>
      <c r="S18" s="151">
        <f t="shared" si="0"/>
        <v>0</v>
      </c>
      <c r="T18" s="20">
        <f t="shared" si="0"/>
        <v>5</v>
      </c>
      <c r="U18" s="168"/>
    </row>
    <row r="19" spans="1:25" x14ac:dyDescent="0.25">
      <c r="A19" s="261" t="s">
        <v>29</v>
      </c>
      <c r="B19" s="256"/>
      <c r="C19" s="256"/>
      <c r="D19" s="256"/>
      <c r="E19" s="256"/>
      <c r="F19" s="256"/>
      <c r="G19" s="256"/>
      <c r="H19" s="256"/>
      <c r="I19" s="256"/>
      <c r="J19" s="257"/>
      <c r="K19" s="256"/>
      <c r="L19" s="256"/>
      <c r="M19" s="256"/>
      <c r="N19" s="256"/>
      <c r="O19" s="256"/>
      <c r="P19" s="256"/>
      <c r="Q19" s="256"/>
      <c r="R19" s="256"/>
      <c r="S19" s="256"/>
      <c r="T19" s="257"/>
      <c r="V19" s="154"/>
    </row>
    <row r="20" spans="1:25" s="158" customFormat="1" ht="23.25" customHeight="1" x14ac:dyDescent="0.25">
      <c r="A20" s="30" t="str">
        <f>[2]МЕНЮ!A373</f>
        <v>32/И</v>
      </c>
      <c r="B20" s="227" t="str">
        <f>[2]МЕНЮ!B373</f>
        <v>Салат из цветной капусты, брокколи, помидоров и зелени</v>
      </c>
      <c r="C20" s="228"/>
      <c r="D20" s="317">
        <v>30</v>
      </c>
      <c r="E20" s="177">
        <v>0.64</v>
      </c>
      <c r="F20" s="177">
        <v>1.08</v>
      </c>
      <c r="G20" s="177">
        <v>1.27</v>
      </c>
      <c r="H20" s="177">
        <v>17.66</v>
      </c>
      <c r="I20" s="27"/>
      <c r="J20" s="177">
        <v>12.22</v>
      </c>
      <c r="K20" s="30" t="str">
        <f>[1]МЕНЮ!A370</f>
        <v>32/И</v>
      </c>
      <c r="L20" s="334" t="str">
        <f>[1]МЕНЮ!B370</f>
        <v>Салат из цветной капусты, брокколи, помидоров и зелени</v>
      </c>
      <c r="M20" s="335"/>
      <c r="N20" s="397">
        <v>60</v>
      </c>
      <c r="O20" s="177">
        <v>1.21</v>
      </c>
      <c r="P20" s="177">
        <v>2.15</v>
      </c>
      <c r="Q20" s="177">
        <v>2.42</v>
      </c>
      <c r="R20" s="177">
        <v>34.42</v>
      </c>
      <c r="S20" s="27"/>
      <c r="T20" s="177">
        <v>23.48</v>
      </c>
      <c r="U20" s="157"/>
    </row>
    <row r="21" spans="1:25" s="158" customFormat="1" ht="27.75" customHeight="1" x14ac:dyDescent="0.25">
      <c r="A21" s="30" t="str">
        <f>[2]МЕНЮ!A374</f>
        <v>88/М/ССЖ</v>
      </c>
      <c r="B21" s="227" t="str">
        <f>[2]МЕНЮ!B374</f>
        <v>Суп картофельный с макаронными изделиями с курицей, 160/15</v>
      </c>
      <c r="C21" s="228"/>
      <c r="D21" s="317">
        <v>175</v>
      </c>
      <c r="E21" s="177">
        <v>5.26</v>
      </c>
      <c r="F21" s="177">
        <v>5.25</v>
      </c>
      <c r="G21" s="178">
        <v>12.3</v>
      </c>
      <c r="H21" s="177">
        <v>117.47</v>
      </c>
      <c r="I21" s="27"/>
      <c r="J21" s="177">
        <v>3.62</v>
      </c>
      <c r="K21" s="30" t="str">
        <f>[1]МЕНЮ!A371</f>
        <v>88/М/ССЖ</v>
      </c>
      <c r="L21" s="334" t="str">
        <f>[1]МЕНЮ!B371</f>
        <v>Суп картофельный с макаронными изделиями с курицей, 180/15</v>
      </c>
      <c r="M21" s="335"/>
      <c r="N21" s="398">
        <v>195</v>
      </c>
      <c r="O21" s="177">
        <v>5.47</v>
      </c>
      <c r="P21" s="177">
        <v>5.28</v>
      </c>
      <c r="Q21" s="177">
        <v>13.67</v>
      </c>
      <c r="R21" s="177">
        <v>123.98</v>
      </c>
      <c r="S21" s="27"/>
      <c r="T21" s="179">
        <v>4</v>
      </c>
      <c r="U21" s="157"/>
    </row>
    <row r="22" spans="1:25" s="158" customFormat="1" ht="25.5" customHeight="1" x14ac:dyDescent="0.25">
      <c r="A22" s="30" t="str">
        <f>[2]МЕНЮ!A375</f>
        <v>294/М/ССЖ</v>
      </c>
      <c r="B22" s="227" t="str">
        <f>[2]МЕНЮ!B375</f>
        <v>Бефстроганов из отварной говядины</v>
      </c>
      <c r="C22" s="228"/>
      <c r="D22" s="317">
        <v>60</v>
      </c>
      <c r="E22" s="177">
        <v>10.63</v>
      </c>
      <c r="F22" s="177">
        <v>8.3699999999999992</v>
      </c>
      <c r="G22" s="178">
        <v>1.8</v>
      </c>
      <c r="H22" s="177">
        <v>126.98</v>
      </c>
      <c r="I22" s="27"/>
      <c r="J22" s="177">
        <v>0.16</v>
      </c>
      <c r="K22" s="30" t="str">
        <f>[1]МЕНЮ!A372</f>
        <v>294/М/ССЖ</v>
      </c>
      <c r="L22" s="334" t="str">
        <f>[1]МЕНЮ!B372</f>
        <v>Бефстроганов из отварной говядины</v>
      </c>
      <c r="M22" s="335"/>
      <c r="N22" s="398">
        <v>80</v>
      </c>
      <c r="O22" s="177">
        <v>12.33</v>
      </c>
      <c r="P22" s="177">
        <v>11.72</v>
      </c>
      <c r="Q22" s="177">
        <v>1.96</v>
      </c>
      <c r="R22" s="177">
        <v>165.18</v>
      </c>
      <c r="S22" s="27"/>
      <c r="T22" s="178">
        <v>0.2</v>
      </c>
      <c r="U22" s="157"/>
    </row>
    <row r="23" spans="1:25" s="158" customFormat="1" ht="23.25" customHeight="1" x14ac:dyDescent="0.25">
      <c r="A23" s="30" t="str">
        <f>[2]МЕНЮ!A376</f>
        <v>339/М/ССЖ</v>
      </c>
      <c r="B23" s="227" t="str">
        <f>[2]МЕНЮ!B376</f>
        <v>Картофельное пюре</v>
      </c>
      <c r="C23" s="228"/>
      <c r="D23" s="317">
        <v>120</v>
      </c>
      <c r="E23" s="177">
        <v>2.56</v>
      </c>
      <c r="F23" s="177">
        <v>3.75</v>
      </c>
      <c r="G23" s="177">
        <v>17.329999999999998</v>
      </c>
      <c r="H23" s="177">
        <v>113.33</v>
      </c>
      <c r="I23" s="27"/>
      <c r="J23" s="177">
        <v>9.0399999999999991</v>
      </c>
      <c r="K23" s="30" t="str">
        <f>[1]МЕНЮ!A373</f>
        <v>339/М/ССЖ</v>
      </c>
      <c r="L23" s="334" t="str">
        <f>[1]МЕНЮ!B373</f>
        <v>Картофельное пюре</v>
      </c>
      <c r="M23" s="335"/>
      <c r="N23" s="393">
        <v>150</v>
      </c>
      <c r="O23" s="177">
        <v>3.01</v>
      </c>
      <c r="P23" s="177">
        <v>4.6500000000000004</v>
      </c>
      <c r="Q23" s="177">
        <v>20.170000000000002</v>
      </c>
      <c r="R23" s="177">
        <v>134.72999999999999</v>
      </c>
      <c r="S23" s="27"/>
      <c r="T23" s="178">
        <v>10.5</v>
      </c>
      <c r="U23" s="157"/>
    </row>
    <row r="24" spans="1:25" s="158" customFormat="1" ht="16.5" x14ac:dyDescent="0.25">
      <c r="A24" s="30"/>
      <c r="B24" s="227" t="str">
        <f>[2]МЕНЮ!B377</f>
        <v>Сок фруктовый</v>
      </c>
      <c r="C24" s="228"/>
      <c r="D24" s="317">
        <v>150</v>
      </c>
      <c r="E24" s="177">
        <v>0.75</v>
      </c>
      <c r="F24" s="177">
        <v>0.15</v>
      </c>
      <c r="G24" s="177">
        <v>15.15</v>
      </c>
      <c r="H24" s="179">
        <v>69</v>
      </c>
      <c r="I24" s="27"/>
      <c r="J24" s="179">
        <v>3</v>
      </c>
      <c r="K24" s="30"/>
      <c r="L24" s="334" t="str">
        <f>[1]МЕНЮ!B374</f>
        <v>Сок фруктовый</v>
      </c>
      <c r="M24" s="335"/>
      <c r="N24" s="393">
        <v>180</v>
      </c>
      <c r="O24" s="178">
        <v>0.9</v>
      </c>
      <c r="P24" s="177">
        <v>0.18</v>
      </c>
      <c r="Q24" s="177">
        <v>18.18</v>
      </c>
      <c r="R24" s="178">
        <v>82.8</v>
      </c>
      <c r="S24" s="27"/>
      <c r="T24" s="178">
        <v>3.6</v>
      </c>
    </row>
    <row r="25" spans="1:25" s="161" customFormat="1" ht="21.75" customHeight="1" x14ac:dyDescent="0.25">
      <c r="A25" s="30"/>
      <c r="B25" s="227" t="str">
        <f>[2]МЕНЮ!B378</f>
        <v>Хлеб пшеничный</v>
      </c>
      <c r="C25" s="228"/>
      <c r="D25" s="317">
        <v>20</v>
      </c>
      <c r="E25" s="177">
        <v>1.52</v>
      </c>
      <c r="F25" s="177">
        <v>0.16</v>
      </c>
      <c r="G25" s="177">
        <v>9.84</v>
      </c>
      <c r="H25" s="179">
        <v>47</v>
      </c>
      <c r="I25" s="159"/>
      <c r="J25" s="180"/>
      <c r="K25" s="30"/>
      <c r="L25" s="334" t="str">
        <f>[1]МЕНЮ!B375</f>
        <v>Хлеб пшеничный</v>
      </c>
      <c r="M25" s="335"/>
      <c r="N25" s="393">
        <v>30</v>
      </c>
      <c r="O25" s="177">
        <v>2.2799999999999998</v>
      </c>
      <c r="P25" s="177">
        <v>0.24</v>
      </c>
      <c r="Q25" s="177">
        <v>14.76</v>
      </c>
      <c r="R25" s="178">
        <v>70.5</v>
      </c>
      <c r="S25" s="27"/>
      <c r="T25" s="180"/>
      <c r="U25" s="160"/>
    </row>
    <row r="26" spans="1:25" s="158" customFormat="1" ht="18" customHeight="1" x14ac:dyDescent="0.25">
      <c r="A26" s="30"/>
      <c r="B26" s="332" t="str">
        <f>[2]МЕНЮ!B379</f>
        <v>Хлеб ржано-пшеничный</v>
      </c>
      <c r="C26" s="228"/>
      <c r="D26" s="317">
        <v>10</v>
      </c>
      <c r="E26" s="177">
        <v>0.56000000000000005</v>
      </c>
      <c r="F26" s="177">
        <v>0.11</v>
      </c>
      <c r="G26" s="177">
        <v>4.9400000000000004</v>
      </c>
      <c r="H26" s="178">
        <v>23.2</v>
      </c>
      <c r="I26" s="27"/>
      <c r="J26" s="180"/>
      <c r="K26" s="30"/>
      <c r="L26" s="394" t="str">
        <f>[1]МЕНЮ!B376</f>
        <v>Хлеб ржано-пшеничный</v>
      </c>
      <c r="M26" s="210"/>
      <c r="N26" s="393">
        <v>40</v>
      </c>
      <c r="O26" s="177">
        <v>2.2400000000000002</v>
      </c>
      <c r="P26" s="177">
        <v>0.44</v>
      </c>
      <c r="Q26" s="177">
        <v>19.760000000000002</v>
      </c>
      <c r="R26" s="178">
        <v>92.8</v>
      </c>
      <c r="S26" s="27"/>
      <c r="T26" s="180"/>
      <c r="U26" s="157"/>
    </row>
    <row r="27" spans="1:25" x14ac:dyDescent="0.25">
      <c r="A27" s="252" t="s">
        <v>38</v>
      </c>
      <c r="B27" s="253"/>
      <c r="C27" s="253"/>
      <c r="D27" s="253"/>
      <c r="E27" s="253"/>
      <c r="F27" s="253"/>
      <c r="G27" s="253"/>
      <c r="H27" s="253"/>
      <c r="I27" s="254"/>
      <c r="J27" s="255"/>
      <c r="K27" s="256"/>
      <c r="L27" s="256"/>
      <c r="M27" s="256"/>
      <c r="N27" s="256"/>
      <c r="O27" s="256"/>
      <c r="P27" s="256"/>
      <c r="Q27" s="256"/>
      <c r="R27" s="256"/>
      <c r="S27" s="256"/>
      <c r="T27" s="257"/>
      <c r="U27" s="154"/>
      <c r="V27" s="158"/>
      <c r="Y27" s="158"/>
    </row>
    <row r="28" spans="1:25" ht="15" customHeight="1" x14ac:dyDescent="0.25">
      <c r="A28" s="30"/>
      <c r="B28" s="251" t="str">
        <f>[2]МЕНЮ!B382</f>
        <v>Печенье</v>
      </c>
      <c r="C28" s="249"/>
      <c r="D28" s="317">
        <v>30</v>
      </c>
      <c r="E28" s="177">
        <v>2.25</v>
      </c>
      <c r="F28" s="177">
        <v>2.94</v>
      </c>
      <c r="G28" s="177">
        <v>22.32</v>
      </c>
      <c r="H28" s="178">
        <v>125.1</v>
      </c>
      <c r="I28" s="151"/>
      <c r="J28" s="20"/>
      <c r="K28" s="30"/>
      <c r="L28" s="251" t="str">
        <f t="shared" ref="L28:M29" si="1">B28</f>
        <v>Печенье</v>
      </c>
      <c r="M28" s="249"/>
      <c r="N28" s="399">
        <v>50</v>
      </c>
      <c r="O28" s="177">
        <v>3.75</v>
      </c>
      <c r="P28" s="178">
        <v>4.9000000000000004</v>
      </c>
      <c r="Q28" s="178">
        <v>37.200000000000003</v>
      </c>
      <c r="R28" s="178">
        <v>208.5</v>
      </c>
      <c r="S28" s="151"/>
      <c r="T28" s="20"/>
      <c r="U28" s="170"/>
      <c r="V28" s="169"/>
    </row>
    <row r="29" spans="1:25" ht="15" customHeight="1" x14ac:dyDescent="0.25">
      <c r="A29" s="13"/>
      <c r="B29" s="251" t="str">
        <f>[2]МЕНЮ!B383</f>
        <v>Ряженка</v>
      </c>
      <c r="C29" s="249"/>
      <c r="D29" s="317">
        <v>180</v>
      </c>
      <c r="E29" s="177">
        <v>5.22</v>
      </c>
      <c r="F29" s="178">
        <v>4.5</v>
      </c>
      <c r="G29" s="177">
        <v>7.56</v>
      </c>
      <c r="H29" s="178">
        <v>97.2</v>
      </c>
      <c r="I29" s="151"/>
      <c r="J29" s="20">
        <v>0.54</v>
      </c>
      <c r="K29" s="13"/>
      <c r="L29" s="251" t="str">
        <f t="shared" si="1"/>
        <v>Ряженка</v>
      </c>
      <c r="M29" s="249"/>
      <c r="N29" s="400">
        <v>200</v>
      </c>
      <c r="O29" s="178">
        <v>5.8</v>
      </c>
      <c r="P29" s="179">
        <v>5</v>
      </c>
      <c r="Q29" s="178">
        <v>8.4</v>
      </c>
      <c r="R29" s="179">
        <v>108</v>
      </c>
      <c r="S29" s="151"/>
      <c r="T29" s="20">
        <v>0.6</v>
      </c>
    </row>
    <row r="30" spans="1:25" x14ac:dyDescent="0.25">
      <c r="A30" s="252" t="s">
        <v>42</v>
      </c>
      <c r="B30" s="253"/>
      <c r="C30" s="253"/>
      <c r="D30" s="253"/>
      <c r="E30" s="253"/>
      <c r="F30" s="253"/>
      <c r="G30" s="253"/>
      <c r="H30" s="253"/>
      <c r="I30" s="254"/>
      <c r="J30" s="255"/>
      <c r="K30" s="256"/>
      <c r="L30" s="256"/>
      <c r="M30" s="256"/>
      <c r="N30" s="256"/>
      <c r="O30" s="256"/>
      <c r="P30" s="256"/>
      <c r="Q30" s="256"/>
      <c r="R30" s="256"/>
      <c r="S30" s="256"/>
      <c r="T30" s="257"/>
    </row>
    <row r="31" spans="1:25" ht="25.15" customHeight="1" x14ac:dyDescent="0.25">
      <c r="A31" s="30" t="str">
        <f>[2]МЕНЮ!A386</f>
        <v>71/И</v>
      </c>
      <c r="B31" s="247" t="str">
        <f>[2]МЕНЮ!B386</f>
        <v>Подгарнировка из свежих огурцов</v>
      </c>
      <c r="C31" s="210"/>
      <c r="D31" s="317">
        <v>30</v>
      </c>
      <c r="E31" s="177">
        <v>0.21</v>
      </c>
      <c r="F31" s="177">
        <v>0.03</v>
      </c>
      <c r="G31" s="177">
        <v>0.56999999999999995</v>
      </c>
      <c r="H31" s="178">
        <v>3.3</v>
      </c>
      <c r="I31" s="152"/>
      <c r="J31" s="178">
        <v>2.1</v>
      </c>
      <c r="K31" s="30" t="str">
        <f>[1]МЕНЮ!A383</f>
        <v>71/И</v>
      </c>
      <c r="L31" s="247" t="str">
        <f>[1]МЕНЮ!B383</f>
        <v>Подгарнировка из свежих огурцов</v>
      </c>
      <c r="M31" s="210"/>
      <c r="N31" s="401">
        <v>30</v>
      </c>
      <c r="O31" s="177">
        <v>0.21</v>
      </c>
      <c r="P31" s="177">
        <v>0.03</v>
      </c>
      <c r="Q31" s="177">
        <v>0.56999999999999995</v>
      </c>
      <c r="R31" s="178">
        <v>3.3</v>
      </c>
      <c r="S31" s="152"/>
      <c r="T31" s="178">
        <v>2.1</v>
      </c>
      <c r="U31" s="154"/>
      <c r="V31" s="154"/>
    </row>
    <row r="32" spans="1:25" ht="29.25" customHeight="1" x14ac:dyDescent="0.25">
      <c r="A32" s="30" t="str">
        <f>[2]МЕНЮ!A387</f>
        <v>322/М/ССЖ</v>
      </c>
      <c r="B32" s="247" t="str">
        <f>[2]МЕНЮ!B387</f>
        <v>Котлеты из курицы с соусом томатным, 60/10</v>
      </c>
      <c r="C32" s="210"/>
      <c r="D32" s="317">
        <v>70</v>
      </c>
      <c r="E32" s="177">
        <v>9.07</v>
      </c>
      <c r="F32" s="177">
        <v>9.0900000000000016</v>
      </c>
      <c r="G32" s="177">
        <v>6.6000000000000005</v>
      </c>
      <c r="H32" s="177">
        <v>145.22999999999999</v>
      </c>
      <c r="I32" s="152"/>
      <c r="J32" s="177">
        <v>0.98</v>
      </c>
      <c r="K32" s="30" t="str">
        <f>[1]МЕНЮ!A384</f>
        <v>322/М/ССЖ</v>
      </c>
      <c r="L32" s="247" t="str">
        <f>[1]МЕНЮ!B384</f>
        <v>Котлеты из курицы с соусом томатным, 80/20</v>
      </c>
      <c r="M32" s="210"/>
      <c r="N32" s="402">
        <v>100</v>
      </c>
      <c r="O32" s="178">
        <v>12.680000000000001</v>
      </c>
      <c r="P32" s="177">
        <v>12.719999999999999</v>
      </c>
      <c r="Q32" s="177">
        <v>9.16</v>
      </c>
      <c r="R32" s="177">
        <v>202.7</v>
      </c>
      <c r="S32" s="151"/>
      <c r="T32" s="177">
        <v>3.5300000000000002</v>
      </c>
      <c r="U32" s="154"/>
    </row>
    <row r="33" spans="1:20" ht="15" customHeight="1" x14ac:dyDescent="0.25">
      <c r="A33" s="30" t="str">
        <f>[2]МЕНЮ!A388</f>
        <v>415/К/КССЖ</v>
      </c>
      <c r="B33" s="248" t="str">
        <f>[2]МЕНЮ!B388</f>
        <v>Рис припущенный с овощами</v>
      </c>
      <c r="C33" s="249"/>
      <c r="D33" s="317">
        <v>110</v>
      </c>
      <c r="E33" s="177">
        <v>2.35</v>
      </c>
      <c r="F33" s="178">
        <v>3.2</v>
      </c>
      <c r="G33" s="177">
        <v>21.23</v>
      </c>
      <c r="H33" s="177">
        <v>123.06</v>
      </c>
      <c r="I33" s="151"/>
      <c r="J33" s="177">
        <v>1.32</v>
      </c>
      <c r="K33" s="30" t="str">
        <f>[1]МЕНЮ!A385</f>
        <v>415/К/КССЖ</v>
      </c>
      <c r="L33" s="248" t="str">
        <f>[1]МЕНЮ!B385</f>
        <v>Рис припущенный с овощами</v>
      </c>
      <c r="M33" s="249"/>
      <c r="N33" s="402">
        <v>130</v>
      </c>
      <c r="O33" s="177">
        <v>2.79</v>
      </c>
      <c r="P33" s="177">
        <v>3.98</v>
      </c>
      <c r="Q33" s="177">
        <v>25.16</v>
      </c>
      <c r="R33" s="177">
        <v>147.54</v>
      </c>
      <c r="S33" s="151"/>
      <c r="T33" s="177">
        <v>1.56</v>
      </c>
    </row>
    <row r="34" spans="1:20" ht="15" customHeight="1" x14ac:dyDescent="0.25">
      <c r="A34" s="30" t="str">
        <f>[2]МЕНЮ!A389</f>
        <v>376/И</v>
      </c>
      <c r="B34" s="248" t="str">
        <f>[2]МЕНЮ!B389</f>
        <v>Чай с шиповником, 180/10</v>
      </c>
      <c r="C34" s="249"/>
      <c r="D34" s="317">
        <v>180</v>
      </c>
      <c r="E34" s="178">
        <v>0.2</v>
      </c>
      <c r="F34" s="177">
        <v>0.05</v>
      </c>
      <c r="G34" s="177">
        <v>9.4700000000000006</v>
      </c>
      <c r="H34" s="178">
        <v>41.2</v>
      </c>
      <c r="I34" s="151"/>
      <c r="J34" s="177">
        <v>30.05</v>
      </c>
      <c r="K34" s="30" t="str">
        <f>[1]МЕНЮ!A386</f>
        <v>376/И</v>
      </c>
      <c r="L34" s="248" t="str">
        <f>[1]МЕНЮ!B386</f>
        <v>Чай с шиповником, 180/10</v>
      </c>
      <c r="M34" s="249"/>
      <c r="N34" s="402">
        <v>180</v>
      </c>
      <c r="O34" s="178">
        <v>0.2</v>
      </c>
      <c r="P34" s="177">
        <v>0.05</v>
      </c>
      <c r="Q34" s="177">
        <v>11.46</v>
      </c>
      <c r="R34" s="177">
        <v>49.18</v>
      </c>
      <c r="S34" s="151"/>
      <c r="T34" s="177">
        <v>30.05</v>
      </c>
    </row>
    <row r="35" spans="1:20" ht="15.75" customHeight="1" thickBot="1" x14ac:dyDescent="0.3">
      <c r="A35" s="30"/>
      <c r="B35" s="240" t="str">
        <f>[2]МЕНЮ!B390</f>
        <v>Хлеб пшеничный</v>
      </c>
      <c r="C35" s="241"/>
      <c r="D35" s="317">
        <v>10</v>
      </c>
      <c r="E35" s="177">
        <v>0.76</v>
      </c>
      <c r="F35" s="177">
        <v>0.08</v>
      </c>
      <c r="G35" s="177">
        <v>4.92</v>
      </c>
      <c r="H35" s="178">
        <v>23.5</v>
      </c>
      <c r="I35" s="151"/>
      <c r="J35" s="180"/>
      <c r="K35" s="30"/>
      <c r="L35" s="240" t="str">
        <f>[1]МЕНЮ!B387</f>
        <v>Хлеб пшеничный</v>
      </c>
      <c r="M35" s="241"/>
      <c r="N35" s="402">
        <v>20</v>
      </c>
      <c r="O35" s="177">
        <v>1.52</v>
      </c>
      <c r="P35" s="177">
        <v>0.16</v>
      </c>
      <c r="Q35" s="177">
        <v>9.84</v>
      </c>
      <c r="R35" s="179">
        <v>47</v>
      </c>
      <c r="S35" s="151"/>
      <c r="T35" s="180"/>
    </row>
    <row r="36" spans="1:20" ht="38.25" customHeight="1" x14ac:dyDescent="0.25">
      <c r="A36" s="242" t="s">
        <v>450</v>
      </c>
      <c r="B36" s="238"/>
      <c r="C36" s="238"/>
      <c r="D36" s="238"/>
      <c r="E36" s="238" t="s">
        <v>11</v>
      </c>
      <c r="F36" s="238"/>
      <c r="G36" s="238"/>
      <c r="H36" s="237" t="s">
        <v>12</v>
      </c>
      <c r="I36" s="150" t="s">
        <v>415</v>
      </c>
      <c r="J36" s="34" t="s">
        <v>13</v>
      </c>
      <c r="K36" s="242" t="s">
        <v>449</v>
      </c>
      <c r="L36" s="238"/>
      <c r="M36" s="238"/>
      <c r="N36" s="238"/>
      <c r="O36" s="238" t="s">
        <v>11</v>
      </c>
      <c r="P36" s="238"/>
      <c r="Q36" s="238"/>
      <c r="R36" s="237" t="s">
        <v>12</v>
      </c>
      <c r="S36" s="150" t="s">
        <v>415</v>
      </c>
      <c r="T36" s="34" t="s">
        <v>13</v>
      </c>
    </row>
    <row r="37" spans="1:20" x14ac:dyDescent="0.25">
      <c r="A37" s="243"/>
      <c r="B37" s="244"/>
      <c r="C37" s="244"/>
      <c r="D37" s="244"/>
      <c r="E37" s="173" t="s">
        <v>14</v>
      </c>
      <c r="F37" s="173" t="s">
        <v>15</v>
      </c>
      <c r="G37" s="173" t="s">
        <v>16</v>
      </c>
      <c r="H37" s="239"/>
      <c r="I37" s="150" t="s">
        <v>416</v>
      </c>
      <c r="J37" s="36" t="s">
        <v>17</v>
      </c>
      <c r="K37" s="243"/>
      <c r="L37" s="244"/>
      <c r="M37" s="244"/>
      <c r="N37" s="244"/>
      <c r="O37" s="173" t="s">
        <v>14</v>
      </c>
      <c r="P37" s="173" t="s">
        <v>15</v>
      </c>
      <c r="Q37" s="173" t="s">
        <v>16</v>
      </c>
      <c r="R37" s="239"/>
      <c r="S37" s="150" t="s">
        <v>416</v>
      </c>
      <c r="T37" s="36" t="s">
        <v>17</v>
      </c>
    </row>
    <row r="38" spans="1:20" ht="15.75" thickBot="1" x14ac:dyDescent="0.3">
      <c r="A38" s="245"/>
      <c r="B38" s="246"/>
      <c r="C38" s="246"/>
      <c r="D38" s="246"/>
      <c r="E38" s="153">
        <f>E11+E12+E13+E14+E15+E18+E20+E21+E22+E23+E24+E25+E26+E28+E29+E31+E32+E33+E34+E35</f>
        <v>54.810000000000009</v>
      </c>
      <c r="F38" s="165">
        <f t="shared" ref="F38:J38" si="2">F11+F12+F13+F14+F15+F18+F20+F21+F22+F23+F24+F25+F26+F28+F29+F31+F32+F33+F34+F35</f>
        <v>52.989999999999995</v>
      </c>
      <c r="G38" s="153">
        <f t="shared" si="2"/>
        <v>188.42</v>
      </c>
      <c r="H38" s="153">
        <f t="shared" si="2"/>
        <v>1468.0400000000002</v>
      </c>
      <c r="I38" s="163">
        <f t="shared" si="2"/>
        <v>0</v>
      </c>
      <c r="J38" s="163">
        <f t="shared" si="2"/>
        <v>69.95</v>
      </c>
      <c r="K38" s="245"/>
      <c r="L38" s="246"/>
      <c r="M38" s="246"/>
      <c r="N38" s="246"/>
      <c r="O38" s="153">
        <f>O35+O34+O33+O32+O31+O29+O28+O26+O24+O23+O22+O21+O20+O18+O16+O15+O14+O13+O12+O11+O25</f>
        <v>70.660000000000011</v>
      </c>
      <c r="P38" s="153">
        <f t="shared" ref="P38:T38" si="3">P35+P34+P33+P32+P31+P29+P28+P26+P24+P23+P22+P21+P20+P18+P16+P15+P14+P13+P12+P11+P25</f>
        <v>69.97999999999999</v>
      </c>
      <c r="Q38" s="153">
        <f t="shared" si="3"/>
        <v>258.32000000000005</v>
      </c>
      <c r="R38" s="153">
        <f t="shared" si="3"/>
        <v>1967.53</v>
      </c>
      <c r="S38" s="153">
        <f t="shared" si="3"/>
        <v>0</v>
      </c>
      <c r="T38" s="153">
        <f t="shared" si="3"/>
        <v>86.76</v>
      </c>
    </row>
  </sheetData>
  <mergeCells count="72">
    <mergeCell ref="O36:Q36"/>
    <mergeCell ref="R36:R37"/>
    <mergeCell ref="B35:C35"/>
    <mergeCell ref="L35:M35"/>
    <mergeCell ref="A36:D38"/>
    <mergeCell ref="E36:G36"/>
    <mergeCell ref="H36:H37"/>
    <mergeCell ref="K36:N38"/>
    <mergeCell ref="B32:C32"/>
    <mergeCell ref="L32:M32"/>
    <mergeCell ref="B33:C33"/>
    <mergeCell ref="L33:M33"/>
    <mergeCell ref="B34:C34"/>
    <mergeCell ref="L34:M34"/>
    <mergeCell ref="B29:C29"/>
    <mergeCell ref="L29:M29"/>
    <mergeCell ref="A30:J30"/>
    <mergeCell ref="K30:T30"/>
    <mergeCell ref="B31:C31"/>
    <mergeCell ref="L31:M31"/>
    <mergeCell ref="B26:C26"/>
    <mergeCell ref="L26:M26"/>
    <mergeCell ref="A27:J27"/>
    <mergeCell ref="K27:T27"/>
    <mergeCell ref="B28:C28"/>
    <mergeCell ref="L28:M28"/>
    <mergeCell ref="B23:C23"/>
    <mergeCell ref="L23:M23"/>
    <mergeCell ref="B24:C24"/>
    <mergeCell ref="L24:M24"/>
    <mergeCell ref="B25:C25"/>
    <mergeCell ref="L25:M25"/>
    <mergeCell ref="B20:C20"/>
    <mergeCell ref="L20:M20"/>
    <mergeCell ref="B21:C21"/>
    <mergeCell ref="L21:M21"/>
    <mergeCell ref="B22:C22"/>
    <mergeCell ref="L22:M22"/>
    <mergeCell ref="A17:J17"/>
    <mergeCell ref="K17:T17"/>
    <mergeCell ref="B18:C18"/>
    <mergeCell ref="L18:M18"/>
    <mergeCell ref="A19:J19"/>
    <mergeCell ref="K19:T19"/>
    <mergeCell ref="B14:C14"/>
    <mergeCell ref="L14:M14"/>
    <mergeCell ref="B15:C15"/>
    <mergeCell ref="L15:M15"/>
    <mergeCell ref="B16:C16"/>
    <mergeCell ref="L16:M16"/>
    <mergeCell ref="B11:C11"/>
    <mergeCell ref="L11:M11"/>
    <mergeCell ref="B12:C12"/>
    <mergeCell ref="L12:M12"/>
    <mergeCell ref="B13:C13"/>
    <mergeCell ref="L13:M13"/>
    <mergeCell ref="L8:M9"/>
    <mergeCell ref="N8:N9"/>
    <mergeCell ref="O8:Q8"/>
    <mergeCell ref="R8:R9"/>
    <mergeCell ref="A10:J10"/>
    <mergeCell ref="K10:T10"/>
    <mergeCell ref="A1:J1"/>
    <mergeCell ref="K1:T1"/>
    <mergeCell ref="D5:H5"/>
    <mergeCell ref="N5:R5"/>
    <mergeCell ref="A8:A9"/>
    <mergeCell ref="B8:C9"/>
    <mergeCell ref="D8:D9"/>
    <mergeCell ref="E8:G8"/>
    <mergeCell ref="H8:H9"/>
    <mergeCell ref="K8:K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25815-50DE-4779-8F12-8ABCCC523745}">
  <dimension ref="A1:Y38"/>
  <sheetViews>
    <sheetView topLeftCell="A3" workbookViewId="0">
      <selection activeCell="M5" sqref="M5"/>
    </sheetView>
  </sheetViews>
  <sheetFormatPr defaultRowHeight="15" x14ac:dyDescent="0.25"/>
  <cols>
    <col min="1" max="1" width="10.140625" customWidth="1"/>
    <col min="2" max="2" width="10.42578125" customWidth="1"/>
    <col min="3" max="3" width="23.28515625" customWidth="1"/>
    <col min="4" max="4" width="9.85546875" bestFit="1" customWidth="1"/>
    <col min="5" max="5" width="9.42578125" customWidth="1"/>
    <col min="6" max="6" width="7" customWidth="1"/>
    <col min="7" max="7" width="7.7109375" customWidth="1"/>
    <col min="9" max="9" width="0" hidden="1" customWidth="1"/>
    <col min="11" max="11" width="10.7109375" customWidth="1"/>
    <col min="13" max="13" width="24.42578125" customWidth="1"/>
    <col min="14" max="14" width="9.85546875" bestFit="1" customWidth="1"/>
    <col min="19" max="19" width="0" hidden="1" customWidth="1"/>
    <col min="25" max="25" width="11.140625" customWidth="1"/>
  </cols>
  <sheetData>
    <row r="1" spans="1:25" ht="15.75" hidden="1" thickBot="1" x14ac:dyDescent="0.3">
      <c r="A1" s="230"/>
      <c r="B1" s="219"/>
      <c r="C1" s="219"/>
      <c r="D1" s="219"/>
      <c r="E1" s="219"/>
      <c r="F1" s="219"/>
      <c r="G1" s="219"/>
      <c r="H1" s="219"/>
      <c r="I1" s="219"/>
      <c r="J1" s="231"/>
      <c r="K1" s="230"/>
      <c r="L1" s="219"/>
      <c r="M1" s="219"/>
      <c r="N1" s="219"/>
      <c r="O1" s="219"/>
      <c r="P1" s="219"/>
      <c r="Q1" s="219"/>
      <c r="R1" s="219"/>
      <c r="S1" s="219"/>
      <c r="T1" s="231"/>
    </row>
    <row r="2" spans="1:25" ht="15.75" hidden="1" thickBot="1" x14ac:dyDescent="0.3">
      <c r="A2" s="1"/>
      <c r="B2" s="2"/>
      <c r="C2" s="2"/>
      <c r="D2" s="2"/>
      <c r="E2" s="2"/>
      <c r="F2" s="2"/>
      <c r="G2" s="2"/>
      <c r="H2" s="3"/>
      <c r="I2" s="3"/>
      <c r="J2" s="4"/>
      <c r="K2" s="1"/>
      <c r="L2" s="2"/>
      <c r="M2" s="2"/>
      <c r="N2" s="2"/>
      <c r="O2" s="2"/>
      <c r="P2" s="2"/>
      <c r="Q2" s="2"/>
      <c r="R2" s="3"/>
      <c r="S2" s="3"/>
      <c r="T2" s="4"/>
    </row>
    <row r="3" spans="1:25" ht="13.9" customHeight="1" x14ac:dyDescent="0.25">
      <c r="A3" s="77">
        <v>1</v>
      </c>
      <c r="B3" s="78" t="s">
        <v>1</v>
      </c>
      <c r="C3" s="79">
        <v>1</v>
      </c>
      <c r="D3" s="80"/>
      <c r="E3" s="80"/>
      <c r="F3" s="80"/>
      <c r="G3" s="80"/>
      <c r="H3" s="81"/>
      <c r="I3" s="81"/>
      <c r="J3" s="82"/>
      <c r="K3" s="2"/>
      <c r="L3" s="5" t="s">
        <v>1</v>
      </c>
      <c r="M3" s="6">
        <v>1</v>
      </c>
      <c r="N3" s="2"/>
      <c r="O3" s="2"/>
      <c r="P3" s="2"/>
      <c r="Q3" s="2"/>
      <c r="R3" s="3"/>
      <c r="S3" s="3"/>
      <c r="T3" s="4"/>
    </row>
    <row r="4" spans="1:25" hidden="1" x14ac:dyDescent="0.25">
      <c r="A4" s="1"/>
      <c r="B4" s="5" t="s">
        <v>2</v>
      </c>
      <c r="C4" s="6">
        <v>1</v>
      </c>
      <c r="D4" s="2"/>
      <c r="E4" s="2"/>
      <c r="F4" s="2"/>
      <c r="G4" s="2"/>
      <c r="H4" s="3"/>
      <c r="I4" s="3"/>
      <c r="J4" s="4"/>
      <c r="K4" s="2"/>
      <c r="L4" s="5" t="s">
        <v>2</v>
      </c>
      <c r="M4" s="6">
        <v>1</v>
      </c>
      <c r="N4" s="2"/>
      <c r="O4" s="2"/>
      <c r="P4" s="2"/>
      <c r="Q4" s="2"/>
      <c r="R4" s="3"/>
      <c r="S4" s="3"/>
      <c r="T4" s="4"/>
    </row>
    <row r="5" spans="1:25" x14ac:dyDescent="0.25">
      <c r="A5" s="1"/>
      <c r="B5" s="5" t="s">
        <v>3</v>
      </c>
      <c r="C5" s="7" t="s">
        <v>446</v>
      </c>
      <c r="D5" s="262"/>
      <c r="E5" s="262"/>
      <c r="F5" s="262"/>
      <c r="G5" s="262"/>
      <c r="H5" s="262"/>
      <c r="I5" s="171"/>
      <c r="J5" s="4"/>
      <c r="K5" s="2"/>
      <c r="L5" s="5" t="s">
        <v>3</v>
      </c>
      <c r="M5" s="7" t="s">
        <v>446</v>
      </c>
      <c r="N5" s="262"/>
      <c r="O5" s="262"/>
      <c r="P5" s="262"/>
      <c r="Q5" s="262"/>
      <c r="R5" s="262"/>
      <c r="S5" s="171"/>
      <c r="T5" s="4"/>
    </row>
    <row r="6" spans="1:25" x14ac:dyDescent="0.25">
      <c r="A6" s="1"/>
      <c r="B6" s="8" t="s">
        <v>6</v>
      </c>
      <c r="C6" s="186" t="s">
        <v>413</v>
      </c>
      <c r="D6" s="2"/>
      <c r="E6" s="2"/>
      <c r="F6" s="2"/>
      <c r="G6" s="2"/>
      <c r="H6" s="3"/>
      <c r="I6" s="3"/>
      <c r="J6" s="4"/>
      <c r="K6" s="2"/>
      <c r="L6" s="8" t="s">
        <v>6</v>
      </c>
      <c r="M6" s="186" t="s">
        <v>276</v>
      </c>
      <c r="N6" s="2"/>
      <c r="O6" s="2"/>
      <c r="P6" s="2"/>
      <c r="Q6" s="2"/>
      <c r="R6" s="3"/>
      <c r="S6" s="3"/>
      <c r="T6" s="4"/>
    </row>
    <row r="7" spans="1:25" x14ac:dyDescent="0.25">
      <c r="A7" s="1"/>
      <c r="B7" s="2"/>
      <c r="C7" s="99"/>
      <c r="D7" s="99"/>
      <c r="E7" s="2"/>
      <c r="F7" s="2"/>
      <c r="G7" s="2"/>
      <c r="H7" s="3"/>
      <c r="I7" s="3"/>
      <c r="J7" s="4"/>
      <c r="K7" s="2"/>
      <c r="L7" s="2"/>
      <c r="M7" s="99"/>
      <c r="N7" s="99"/>
      <c r="O7" s="2"/>
      <c r="P7" s="2"/>
      <c r="Q7" s="2"/>
      <c r="R7" s="3"/>
      <c r="S7" s="3"/>
      <c r="T7" s="4"/>
    </row>
    <row r="8" spans="1:25" ht="38.25" x14ac:dyDescent="0.25">
      <c r="A8" s="233" t="s">
        <v>8</v>
      </c>
      <c r="B8" s="234" t="s">
        <v>9</v>
      </c>
      <c r="C8" s="234"/>
      <c r="D8" s="234" t="s">
        <v>375</v>
      </c>
      <c r="E8" s="234" t="s">
        <v>11</v>
      </c>
      <c r="F8" s="234"/>
      <c r="G8" s="234"/>
      <c r="H8" s="235" t="s">
        <v>12</v>
      </c>
      <c r="I8" s="150" t="s">
        <v>415</v>
      </c>
      <c r="J8" s="10" t="s">
        <v>13</v>
      </c>
      <c r="K8" s="236" t="s">
        <v>8</v>
      </c>
      <c r="L8" s="234" t="s">
        <v>9</v>
      </c>
      <c r="M8" s="234"/>
      <c r="N8" s="234" t="s">
        <v>372</v>
      </c>
      <c r="O8" s="234" t="s">
        <v>11</v>
      </c>
      <c r="P8" s="234"/>
      <c r="Q8" s="234"/>
      <c r="R8" s="235" t="s">
        <v>12</v>
      </c>
      <c r="S8" s="150" t="s">
        <v>415</v>
      </c>
      <c r="T8" s="12" t="s">
        <v>13</v>
      </c>
    </row>
    <row r="9" spans="1:25" ht="24" customHeight="1" x14ac:dyDescent="0.25">
      <c r="A9" s="233"/>
      <c r="B9" s="234"/>
      <c r="C9" s="234"/>
      <c r="D9" s="234"/>
      <c r="E9" s="172" t="s">
        <v>14</v>
      </c>
      <c r="F9" s="172" t="s">
        <v>15</v>
      </c>
      <c r="G9" s="172" t="s">
        <v>16</v>
      </c>
      <c r="H9" s="235"/>
      <c r="I9" s="150" t="s">
        <v>416</v>
      </c>
      <c r="J9" s="12" t="s">
        <v>17</v>
      </c>
      <c r="K9" s="236"/>
      <c r="L9" s="234"/>
      <c r="M9" s="234"/>
      <c r="N9" s="234"/>
      <c r="O9" s="172" t="s">
        <v>14</v>
      </c>
      <c r="P9" s="172" t="s">
        <v>15</v>
      </c>
      <c r="Q9" s="172" t="s">
        <v>16</v>
      </c>
      <c r="R9" s="235"/>
      <c r="S9" s="150" t="s">
        <v>416</v>
      </c>
      <c r="T9" s="12" t="s">
        <v>17</v>
      </c>
    </row>
    <row r="10" spans="1:25" x14ac:dyDescent="0.25">
      <c r="A10" s="252" t="s">
        <v>18</v>
      </c>
      <c r="B10" s="253"/>
      <c r="C10" s="253"/>
      <c r="D10" s="253"/>
      <c r="E10" s="253"/>
      <c r="F10" s="253"/>
      <c r="G10" s="253"/>
      <c r="H10" s="253"/>
      <c r="I10" s="254"/>
      <c r="J10" s="255"/>
      <c r="K10" s="258"/>
      <c r="L10" s="253"/>
      <c r="M10" s="253"/>
      <c r="N10" s="253"/>
      <c r="O10" s="253"/>
      <c r="P10" s="253"/>
      <c r="Q10" s="253"/>
      <c r="R10" s="253"/>
      <c r="S10" s="254"/>
      <c r="T10" s="255"/>
    </row>
    <row r="11" spans="1:25" ht="15" customHeight="1" x14ac:dyDescent="0.25">
      <c r="A11" s="175" t="str">
        <f>[2]МЕНЮ!A403</f>
        <v>6/М</v>
      </c>
      <c r="B11" s="316" t="str">
        <f>[2]МЕНЮ!B403</f>
        <v>Масло сливочное</v>
      </c>
      <c r="C11" s="249"/>
      <c r="D11" s="317">
        <v>5</v>
      </c>
      <c r="E11" s="177">
        <v>0.03</v>
      </c>
      <c r="F11" s="177">
        <v>4.13</v>
      </c>
      <c r="G11" s="177">
        <v>0.04</v>
      </c>
      <c r="H11" s="178">
        <v>37.4</v>
      </c>
      <c r="I11" s="152"/>
      <c r="J11" s="180"/>
      <c r="K11" s="156" t="str">
        <f>[1]МЕНЮ!A400</f>
        <v>6/М</v>
      </c>
      <c r="L11" s="248" t="str">
        <f>[1]МЕНЮ!B400</f>
        <v>Масло сливочное</v>
      </c>
      <c r="M11" s="333"/>
      <c r="N11" s="403">
        <v>7</v>
      </c>
      <c r="O11" s="177">
        <v>0.04</v>
      </c>
      <c r="P11" s="177">
        <v>5.78</v>
      </c>
      <c r="Q11" s="177">
        <v>0.06</v>
      </c>
      <c r="R11" s="177">
        <v>52.36</v>
      </c>
      <c r="S11" s="152"/>
      <c r="T11" s="180"/>
      <c r="U11" s="154"/>
      <c r="V11" s="167"/>
      <c r="W11" s="167"/>
      <c r="X11" s="167"/>
      <c r="Y11" s="167"/>
    </row>
    <row r="12" spans="1:25" ht="15" customHeight="1" x14ac:dyDescent="0.25">
      <c r="A12" s="176" t="str">
        <f>[2]МЕНЮ!A404</f>
        <v>7/М</v>
      </c>
      <c r="B12" s="316" t="str">
        <f>[2]МЕНЮ!B404</f>
        <v>Сыр полутвердый</v>
      </c>
      <c r="C12" s="249"/>
      <c r="D12" s="317">
        <v>10</v>
      </c>
      <c r="E12" s="177">
        <v>2.3199999999999998</v>
      </c>
      <c r="F12" s="177">
        <v>2.95</v>
      </c>
      <c r="G12" s="180"/>
      <c r="H12" s="178">
        <v>36.4</v>
      </c>
      <c r="I12" s="151"/>
      <c r="J12" s="177">
        <v>7.0000000000000007E-2</v>
      </c>
      <c r="K12" s="156" t="str">
        <f>[1]МЕНЮ!A401</f>
        <v>7/М</v>
      </c>
      <c r="L12" s="248" t="str">
        <f>[1]МЕНЮ!B401</f>
        <v>Сыр полутвердый</v>
      </c>
      <c r="M12" s="333"/>
      <c r="N12" s="404">
        <v>15</v>
      </c>
      <c r="O12" s="177">
        <v>3.48</v>
      </c>
      <c r="P12" s="177">
        <v>4.43</v>
      </c>
      <c r="Q12" s="180"/>
      <c r="R12" s="178">
        <v>54.6</v>
      </c>
      <c r="S12" s="151"/>
      <c r="T12" s="177">
        <v>0.11</v>
      </c>
      <c r="V12" s="166"/>
      <c r="W12" s="166"/>
      <c r="X12" s="166"/>
      <c r="Y12" s="167"/>
    </row>
    <row r="13" spans="1:25" ht="33" customHeight="1" x14ac:dyDescent="0.25">
      <c r="A13" s="176" t="str">
        <f>[2]МЕНЮ!A405</f>
        <v>199/М/ССЖ</v>
      </c>
      <c r="B13" s="316" t="str">
        <f>[2]МЕНЮ!B405</f>
        <v>Каша жидкая молочная из овсяных хлопьев " Геркулес" с ягодами, 140/10</v>
      </c>
      <c r="C13" s="249"/>
      <c r="D13" s="317">
        <v>150</v>
      </c>
      <c r="E13" s="177">
        <v>5.14</v>
      </c>
      <c r="F13" s="177">
        <v>3.45</v>
      </c>
      <c r="G13" s="177">
        <v>21.51</v>
      </c>
      <c r="H13" s="177">
        <v>137.91999999999999</v>
      </c>
      <c r="I13" s="151"/>
      <c r="J13" s="177">
        <v>1.24</v>
      </c>
      <c r="K13" s="162" t="str">
        <f>[1]МЕНЮ!A402</f>
        <v>199/М/ССЖ</v>
      </c>
      <c r="L13" s="248" t="str">
        <f>[1]МЕНЮ!B402</f>
        <v>Каша жидкая молочная из овсяных хлопьев " Геркулес" с ягодами, 190/10</v>
      </c>
      <c r="M13" s="333"/>
      <c r="N13" s="404">
        <v>200</v>
      </c>
      <c r="O13" s="177">
        <v>6.95</v>
      </c>
      <c r="P13" s="177">
        <v>4.67</v>
      </c>
      <c r="Q13" s="177">
        <v>29.97</v>
      </c>
      <c r="R13" s="177">
        <v>189.81</v>
      </c>
      <c r="S13" s="151"/>
      <c r="T13" s="177">
        <v>1.37</v>
      </c>
      <c r="V13" s="166"/>
      <c r="W13" s="166"/>
      <c r="X13" s="166"/>
      <c r="Y13" s="167"/>
    </row>
    <row r="14" spans="1:25" ht="15" customHeight="1" x14ac:dyDescent="0.25">
      <c r="A14" s="13" t="str">
        <f>[2]МЕНЮ!A406</f>
        <v>414/М/ССЖ</v>
      </c>
      <c r="B14" s="316" t="str">
        <f>[2]МЕНЮ!B406</f>
        <v>Напиток кофейный на молоке (3,2%), 180/8</v>
      </c>
      <c r="C14" s="249"/>
      <c r="D14" s="317">
        <v>180</v>
      </c>
      <c r="E14" s="177">
        <v>2.98</v>
      </c>
      <c r="F14" s="178">
        <v>3.2</v>
      </c>
      <c r="G14" s="177">
        <v>13.96</v>
      </c>
      <c r="H14" s="178">
        <v>97.8</v>
      </c>
      <c r="I14" s="151"/>
      <c r="J14" s="178">
        <v>1.4</v>
      </c>
      <c r="K14" s="156" t="str">
        <f>[1]МЕНЮ!A403</f>
        <v>414/М/ССЖ</v>
      </c>
      <c r="L14" s="248" t="str">
        <f>[1]МЕНЮ!B403</f>
        <v>Напиток кофейный на молоке (3,2%), 180/10</v>
      </c>
      <c r="M14" s="333"/>
      <c r="N14" s="404">
        <v>180</v>
      </c>
      <c r="O14" s="177">
        <v>2.98</v>
      </c>
      <c r="P14" s="178">
        <v>3.2</v>
      </c>
      <c r="Q14" s="177">
        <v>15.96</v>
      </c>
      <c r="R14" s="177">
        <v>105.78</v>
      </c>
      <c r="S14" s="151"/>
      <c r="T14" s="178">
        <v>1.4</v>
      </c>
      <c r="V14" s="166"/>
      <c r="W14" s="154"/>
      <c r="Y14" s="161"/>
    </row>
    <row r="15" spans="1:25" ht="14.25" customHeight="1" x14ac:dyDescent="0.25">
      <c r="A15" s="13"/>
      <c r="B15" s="316" t="str">
        <f>[2]МЕНЮ!B407</f>
        <v>Хлеб пшеничный</v>
      </c>
      <c r="C15" s="249"/>
      <c r="D15" s="317">
        <v>15</v>
      </c>
      <c r="E15" s="177">
        <v>1.1399999999999999</v>
      </c>
      <c r="F15" s="177">
        <v>0.12</v>
      </c>
      <c r="G15" s="177">
        <v>7.38</v>
      </c>
      <c r="H15" s="177">
        <v>35.25</v>
      </c>
      <c r="I15" s="151"/>
      <c r="J15" s="180"/>
      <c r="K15" s="156">
        <f>[1]МЕНЮ!A404</f>
        <v>0</v>
      </c>
      <c r="L15" s="248" t="str">
        <f>[1]МЕНЮ!B404</f>
        <v>Хлеб пшеничный</v>
      </c>
      <c r="M15" s="249"/>
      <c r="N15" s="404">
        <v>20</v>
      </c>
      <c r="O15" s="177">
        <v>1.52</v>
      </c>
      <c r="P15" s="177">
        <v>0.16</v>
      </c>
      <c r="Q15" s="177">
        <v>9.84</v>
      </c>
      <c r="R15" s="179">
        <v>47</v>
      </c>
      <c r="S15" s="151"/>
      <c r="T15" s="180"/>
      <c r="U15" s="154"/>
      <c r="V15" s="166"/>
      <c r="X15" s="154"/>
      <c r="Y15" s="161"/>
    </row>
    <row r="16" spans="1:25" ht="15" hidden="1" customHeight="1" x14ac:dyDescent="0.25">
      <c r="A16" s="13"/>
      <c r="B16" s="250"/>
      <c r="C16" s="249"/>
      <c r="D16" s="14"/>
      <c r="E16" s="15"/>
      <c r="F16" s="15"/>
      <c r="G16" s="15"/>
      <c r="H16" s="16"/>
      <c r="I16" s="151"/>
      <c r="J16" s="17"/>
      <c r="K16" s="156"/>
      <c r="L16" s="260"/>
      <c r="M16" s="260"/>
      <c r="N16" s="14"/>
      <c r="O16" s="15"/>
      <c r="P16" s="15"/>
      <c r="Q16" s="15"/>
      <c r="R16" s="16"/>
      <c r="S16" s="151"/>
      <c r="T16" s="17"/>
      <c r="V16" s="154"/>
      <c r="Y16" s="154"/>
    </row>
    <row r="17" spans="1:25" x14ac:dyDescent="0.25">
      <c r="A17" s="252" t="s">
        <v>428</v>
      </c>
      <c r="B17" s="253"/>
      <c r="C17" s="253"/>
      <c r="D17" s="253"/>
      <c r="E17" s="253"/>
      <c r="F17" s="253"/>
      <c r="G17" s="253"/>
      <c r="H17" s="253"/>
      <c r="I17" s="254"/>
      <c r="J17" s="255"/>
      <c r="K17" s="258"/>
      <c r="L17" s="253"/>
      <c r="M17" s="253"/>
      <c r="N17" s="253"/>
      <c r="O17" s="253"/>
      <c r="P17" s="253"/>
      <c r="Q17" s="253"/>
      <c r="R17" s="253"/>
      <c r="S17" s="254"/>
      <c r="T17" s="255"/>
      <c r="V17" s="154"/>
      <c r="Y17" s="154"/>
    </row>
    <row r="18" spans="1:25" ht="16.5" x14ac:dyDescent="0.25">
      <c r="A18" s="175" t="str">
        <f>[2]МЕНЮ!A410</f>
        <v>386/М</v>
      </c>
      <c r="B18" s="248" t="str">
        <f>[2]МЕНЮ!B410</f>
        <v>Мандарин</v>
      </c>
      <c r="C18" s="249"/>
      <c r="D18" s="176">
        <v>100</v>
      </c>
      <c r="E18" s="178">
        <v>0.8</v>
      </c>
      <c r="F18" s="178">
        <v>0.2</v>
      </c>
      <c r="G18" s="178">
        <v>7.5</v>
      </c>
      <c r="H18" s="179">
        <v>38</v>
      </c>
      <c r="I18" s="151"/>
      <c r="J18" s="20">
        <v>38</v>
      </c>
      <c r="K18" s="155" t="str">
        <f t="shared" ref="K18:T18" si="0">A18</f>
        <v>386/М</v>
      </c>
      <c r="L18" s="259" t="str">
        <f t="shared" si="0"/>
        <v>Мандарин</v>
      </c>
      <c r="M18" s="260"/>
      <c r="N18" s="14">
        <f t="shared" si="0"/>
        <v>100</v>
      </c>
      <c r="O18" s="15">
        <f t="shared" si="0"/>
        <v>0.8</v>
      </c>
      <c r="P18" s="15">
        <f t="shared" si="0"/>
        <v>0.2</v>
      </c>
      <c r="Q18" s="15">
        <f t="shared" si="0"/>
        <v>7.5</v>
      </c>
      <c r="R18" s="16">
        <f t="shared" si="0"/>
        <v>38</v>
      </c>
      <c r="S18" s="151">
        <f t="shared" si="0"/>
        <v>0</v>
      </c>
      <c r="T18" s="20">
        <f t="shared" si="0"/>
        <v>38</v>
      </c>
      <c r="U18" s="168"/>
    </row>
    <row r="19" spans="1:25" x14ac:dyDescent="0.25">
      <c r="A19" s="261" t="s">
        <v>29</v>
      </c>
      <c r="B19" s="256"/>
      <c r="C19" s="256"/>
      <c r="D19" s="256"/>
      <c r="E19" s="256"/>
      <c r="F19" s="256"/>
      <c r="G19" s="256"/>
      <c r="H19" s="256"/>
      <c r="I19" s="256"/>
      <c r="J19" s="257"/>
      <c r="K19" s="256"/>
      <c r="L19" s="256"/>
      <c r="M19" s="256"/>
      <c r="N19" s="256"/>
      <c r="O19" s="256"/>
      <c r="P19" s="256"/>
      <c r="Q19" s="256"/>
      <c r="R19" s="256"/>
      <c r="S19" s="256"/>
      <c r="T19" s="257"/>
      <c r="V19" s="154"/>
    </row>
    <row r="20" spans="1:25" s="158" customFormat="1" ht="23.25" customHeight="1" x14ac:dyDescent="0.25">
      <c r="A20" s="30" t="str">
        <f>[2]МЕНЮ!A413</f>
        <v>15/М/ССЖ</v>
      </c>
      <c r="B20" s="227" t="str">
        <f>[2]МЕНЮ!B413</f>
        <v>Салат из свежих помидоров и огурцов</v>
      </c>
      <c r="C20" s="228"/>
      <c r="D20" s="317">
        <v>30</v>
      </c>
      <c r="E20" s="177">
        <v>0.28999999999999998</v>
      </c>
      <c r="F20" s="177">
        <v>1.05</v>
      </c>
      <c r="G20" s="177">
        <v>1.07</v>
      </c>
      <c r="H20" s="178">
        <v>15.2</v>
      </c>
      <c r="I20" s="27"/>
      <c r="J20" s="177">
        <v>4.67</v>
      </c>
      <c r="K20" s="30" t="str">
        <f>[1]МЕНЮ!A410</f>
        <v>15/М/ССЖ</v>
      </c>
      <c r="L20" s="334" t="str">
        <f>[1]МЕНЮ!B410</f>
        <v>Салат из свежих помидоров и огурцов</v>
      </c>
      <c r="M20" s="335"/>
      <c r="N20" s="405">
        <v>60</v>
      </c>
      <c r="O20" s="177">
        <v>0.56999999999999995</v>
      </c>
      <c r="P20" s="177">
        <v>2.09</v>
      </c>
      <c r="Q20" s="177">
        <v>2.09</v>
      </c>
      <c r="R20" s="177">
        <v>30.23</v>
      </c>
      <c r="S20" s="27"/>
      <c r="T20" s="177">
        <v>9.49</v>
      </c>
      <c r="U20" s="157"/>
    </row>
    <row r="21" spans="1:25" s="158" customFormat="1" ht="27.75" customHeight="1" x14ac:dyDescent="0.25">
      <c r="A21" s="30" t="str">
        <f>[2]МЕНЮ!A414</f>
        <v>63/М/ССЖ</v>
      </c>
      <c r="B21" s="227" t="str">
        <f>[2]МЕНЮ!B414</f>
        <v>Борщ из капусты с картофелем со сметаной с говядиной, 160/10/10</v>
      </c>
      <c r="C21" s="228"/>
      <c r="D21" s="317">
        <v>180</v>
      </c>
      <c r="E21" s="178">
        <v>4.4000000000000004</v>
      </c>
      <c r="F21" s="177">
        <v>5.61</v>
      </c>
      <c r="G21" s="177">
        <v>6.96</v>
      </c>
      <c r="H21" s="177">
        <v>96.47</v>
      </c>
      <c r="I21" s="27"/>
      <c r="J21" s="178">
        <v>6.4</v>
      </c>
      <c r="K21" s="30" t="str">
        <f>[1]МЕНЮ!A411</f>
        <v>63/М/ССЖ</v>
      </c>
      <c r="L21" s="334" t="str">
        <f>[1]МЕНЮ!B411</f>
        <v>Борщ из капусты с картофелем со сметаной с говядиной, 180/10/10</v>
      </c>
      <c r="M21" s="335"/>
      <c r="N21" s="405">
        <v>200</v>
      </c>
      <c r="O21" s="177">
        <v>4.54</v>
      </c>
      <c r="P21" s="177">
        <v>6.51</v>
      </c>
      <c r="Q21" s="177">
        <v>7.73</v>
      </c>
      <c r="R21" s="177">
        <v>108.33</v>
      </c>
      <c r="S21" s="27"/>
      <c r="T21" s="177">
        <v>7.16</v>
      </c>
      <c r="U21" s="157"/>
    </row>
    <row r="22" spans="1:25" s="158" customFormat="1" ht="25.5" customHeight="1" x14ac:dyDescent="0.25">
      <c r="A22" s="30" t="str">
        <f>[2]МЕНЮ!A415</f>
        <v>54-26М-20</v>
      </c>
      <c r="B22" s="227" t="str">
        <f>[2]МЕНЮ!B415</f>
        <v>Плов из булгура с отварной говядиной</v>
      </c>
      <c r="C22" s="228"/>
      <c r="D22" s="317">
        <v>170</v>
      </c>
      <c r="E22" s="178">
        <v>17.899999999999999</v>
      </c>
      <c r="F22" s="177">
        <v>12.42</v>
      </c>
      <c r="G22" s="177">
        <v>26.49</v>
      </c>
      <c r="H22" s="177">
        <v>298.68</v>
      </c>
      <c r="I22" s="27"/>
      <c r="J22" s="177">
        <v>1.26</v>
      </c>
      <c r="K22" s="30" t="str">
        <f>[1]МЕНЮ!A412</f>
        <v>54-26М-20</v>
      </c>
      <c r="L22" s="334" t="str">
        <f>[1]МЕНЮ!B412</f>
        <v>Плов из булгура с отварной говядиной</v>
      </c>
      <c r="M22" s="335"/>
      <c r="N22" s="405">
        <v>200</v>
      </c>
      <c r="O22" s="177">
        <v>20.440000000000001</v>
      </c>
      <c r="P22" s="177">
        <v>14.17</v>
      </c>
      <c r="Q22" s="177">
        <v>34.840000000000003</v>
      </c>
      <c r="R22" s="177">
        <v>361.13</v>
      </c>
      <c r="S22" s="27"/>
      <c r="T22" s="177">
        <v>1.38</v>
      </c>
      <c r="U22" s="157"/>
    </row>
    <row r="23" spans="1:25" s="158" customFormat="1" ht="23.25" customHeight="1" x14ac:dyDescent="0.25">
      <c r="A23" s="30"/>
      <c r="B23" s="227" t="str">
        <f>[2]МЕНЮ!B416</f>
        <v>Сок фруктовый</v>
      </c>
      <c r="C23" s="228"/>
      <c r="D23" s="317">
        <v>150</v>
      </c>
      <c r="E23" s="177">
        <v>0.75</v>
      </c>
      <c r="F23" s="177">
        <v>0.15</v>
      </c>
      <c r="G23" s="177">
        <v>15.15</v>
      </c>
      <c r="H23" s="179">
        <v>69</v>
      </c>
      <c r="I23" s="27"/>
      <c r="J23" s="179">
        <v>3</v>
      </c>
      <c r="K23" s="30">
        <f>[1]МЕНЮ!A413</f>
        <v>0</v>
      </c>
      <c r="L23" s="334" t="str">
        <f>[1]МЕНЮ!B413</f>
        <v>Сок фруктовый</v>
      </c>
      <c r="M23" s="335"/>
      <c r="N23" s="405">
        <v>180</v>
      </c>
      <c r="O23" s="178">
        <v>0.9</v>
      </c>
      <c r="P23" s="177">
        <v>0.18</v>
      </c>
      <c r="Q23" s="177">
        <v>18.18</v>
      </c>
      <c r="R23" s="178">
        <v>82.8</v>
      </c>
      <c r="S23" s="27"/>
      <c r="T23" s="178">
        <v>3.6</v>
      </c>
      <c r="U23" s="157"/>
    </row>
    <row r="24" spans="1:25" s="158" customFormat="1" ht="16.5" x14ac:dyDescent="0.25">
      <c r="A24" s="30"/>
      <c r="B24" s="227" t="str">
        <f>[2]МЕНЮ!B417</f>
        <v>Хлеб пшеничный</v>
      </c>
      <c r="C24" s="228"/>
      <c r="D24" s="317">
        <v>20</v>
      </c>
      <c r="E24" s="177">
        <v>1.52</v>
      </c>
      <c r="F24" s="177">
        <v>0.16</v>
      </c>
      <c r="G24" s="177">
        <v>9.84</v>
      </c>
      <c r="H24" s="179">
        <v>47</v>
      </c>
      <c r="I24" s="27"/>
      <c r="J24" s="180"/>
      <c r="K24" s="30">
        <f>[1]МЕНЮ!A414</f>
        <v>0</v>
      </c>
      <c r="L24" s="334" t="str">
        <f>[1]МЕНЮ!B414</f>
        <v>Хлеб пшеничный</v>
      </c>
      <c r="M24" s="335"/>
      <c r="N24" s="405">
        <v>20</v>
      </c>
      <c r="O24" s="177">
        <v>1.52</v>
      </c>
      <c r="P24" s="177">
        <v>0.16</v>
      </c>
      <c r="Q24" s="177">
        <v>9.84</v>
      </c>
      <c r="R24" s="179">
        <v>47</v>
      </c>
      <c r="S24" s="27"/>
      <c r="T24" s="180"/>
    </row>
    <row r="25" spans="1:25" s="161" customFormat="1" ht="21.75" customHeight="1" x14ac:dyDescent="0.25">
      <c r="A25" s="30"/>
      <c r="B25" s="227" t="str">
        <f>[2]МЕНЮ!B418</f>
        <v>Хлеб ржано-пшеничный</v>
      </c>
      <c r="C25" s="228"/>
      <c r="D25" s="317">
        <v>10</v>
      </c>
      <c r="E25" s="177">
        <v>0.56000000000000005</v>
      </c>
      <c r="F25" s="177">
        <v>0.11</v>
      </c>
      <c r="G25" s="177">
        <v>4.9400000000000004</v>
      </c>
      <c r="H25" s="178">
        <v>23.2</v>
      </c>
      <c r="I25" s="159"/>
      <c r="J25" s="180"/>
      <c r="K25" s="30">
        <f>[1]МЕНЮ!A415</f>
        <v>0</v>
      </c>
      <c r="L25" s="334" t="str">
        <f>[1]МЕНЮ!B415</f>
        <v>Хлеб ржано-пшеничный</v>
      </c>
      <c r="M25" s="335"/>
      <c r="N25" s="405">
        <v>20</v>
      </c>
      <c r="O25" s="177">
        <v>1.1200000000000001</v>
      </c>
      <c r="P25" s="177">
        <v>0.22</v>
      </c>
      <c r="Q25" s="177">
        <v>9.8800000000000008</v>
      </c>
      <c r="R25" s="178">
        <v>46.4</v>
      </c>
      <c r="S25" s="27"/>
      <c r="T25" s="180"/>
      <c r="U25" s="160"/>
    </row>
    <row r="26" spans="1:25" s="158" customFormat="1" ht="18" customHeight="1" x14ac:dyDescent="0.25">
      <c r="A26" s="30"/>
      <c r="B26" s="228"/>
      <c r="C26" s="228"/>
      <c r="D26" s="25"/>
      <c r="E26" s="27"/>
      <c r="F26" s="27"/>
      <c r="G26" s="27"/>
      <c r="H26" s="27"/>
      <c r="I26" s="27"/>
      <c r="J26" s="152"/>
      <c r="K26" s="30"/>
      <c r="L26" s="228"/>
      <c r="M26" s="228"/>
      <c r="N26" s="25"/>
      <c r="O26" s="27"/>
      <c r="P26" s="27"/>
      <c r="Q26" s="27"/>
      <c r="R26" s="27"/>
      <c r="S26" s="27"/>
      <c r="T26" s="27"/>
      <c r="U26" s="157"/>
    </row>
    <row r="27" spans="1:25" x14ac:dyDescent="0.25">
      <c r="A27" s="252" t="s">
        <v>38</v>
      </c>
      <c r="B27" s="253"/>
      <c r="C27" s="253"/>
      <c r="D27" s="253"/>
      <c r="E27" s="253"/>
      <c r="F27" s="253"/>
      <c r="G27" s="253"/>
      <c r="H27" s="253"/>
      <c r="I27" s="254"/>
      <c r="J27" s="255"/>
      <c r="K27" s="256"/>
      <c r="L27" s="256"/>
      <c r="M27" s="256"/>
      <c r="N27" s="256"/>
      <c r="O27" s="256"/>
      <c r="P27" s="256"/>
      <c r="Q27" s="256"/>
      <c r="R27" s="256"/>
      <c r="S27" s="256"/>
      <c r="T27" s="257"/>
      <c r="U27" s="154"/>
      <c r="V27" s="158"/>
      <c r="Y27" s="158"/>
    </row>
    <row r="28" spans="1:25" ht="15" customHeight="1" x14ac:dyDescent="0.25">
      <c r="A28" s="30" t="str">
        <f>[2]МЕНЮ!A421</f>
        <v>441/М/ССЖ</v>
      </c>
      <c r="B28" s="316" t="str">
        <f>[2]МЕНЮ!B421</f>
        <v>Ватрушка с творогом</v>
      </c>
      <c r="C28" s="249"/>
      <c r="D28" s="317">
        <v>50</v>
      </c>
      <c r="E28" s="177">
        <v>5.35</v>
      </c>
      <c r="F28" s="177">
        <v>3.55</v>
      </c>
      <c r="G28" s="177">
        <v>16.73</v>
      </c>
      <c r="H28" s="177">
        <v>119.95</v>
      </c>
      <c r="I28" s="151"/>
      <c r="J28" s="177">
        <v>0.05</v>
      </c>
      <c r="K28" s="30" t="str">
        <f t="shared" ref="K28:M29" si="1">A28</f>
        <v>441/М/ССЖ</v>
      </c>
      <c r="L28" s="251" t="str">
        <f t="shared" si="1"/>
        <v>Ватрушка с творогом</v>
      </c>
      <c r="M28" s="249"/>
      <c r="N28" s="406">
        <v>50</v>
      </c>
      <c r="O28" s="177">
        <v>5.35</v>
      </c>
      <c r="P28" s="177">
        <v>3.55</v>
      </c>
      <c r="Q28" s="177">
        <v>16.73</v>
      </c>
      <c r="R28" s="177">
        <v>119.95</v>
      </c>
      <c r="S28" s="151"/>
      <c r="T28" s="177">
        <v>0.05</v>
      </c>
      <c r="U28" s="170"/>
      <c r="V28" s="169"/>
    </row>
    <row r="29" spans="1:25" ht="15" customHeight="1" x14ac:dyDescent="0.25">
      <c r="A29" s="13"/>
      <c r="B29" s="316" t="str">
        <f>[2]МЕНЮ!B422</f>
        <v>Йогурт питьевой</v>
      </c>
      <c r="C29" s="249"/>
      <c r="D29" s="317">
        <v>180</v>
      </c>
      <c r="E29" s="177">
        <v>5.04</v>
      </c>
      <c r="F29" s="178">
        <v>4.5</v>
      </c>
      <c r="G29" s="178">
        <v>23.4</v>
      </c>
      <c r="H29" s="178">
        <v>154.80000000000001</v>
      </c>
      <c r="I29" s="151"/>
      <c r="J29" s="177">
        <v>2.88</v>
      </c>
      <c r="K29" s="13"/>
      <c r="L29" s="251" t="str">
        <f t="shared" si="1"/>
        <v>Йогурт питьевой</v>
      </c>
      <c r="M29" s="249"/>
      <c r="N29" s="406">
        <v>200</v>
      </c>
      <c r="O29" s="178">
        <v>5.6</v>
      </c>
      <c r="P29" s="179">
        <v>5</v>
      </c>
      <c r="Q29" s="179">
        <v>26</v>
      </c>
      <c r="R29" s="179">
        <v>172</v>
      </c>
      <c r="S29" s="151"/>
      <c r="T29" s="178">
        <v>3.2</v>
      </c>
    </row>
    <row r="30" spans="1:25" x14ac:dyDescent="0.25">
      <c r="A30" s="252" t="s">
        <v>42</v>
      </c>
      <c r="B30" s="253"/>
      <c r="C30" s="253"/>
      <c r="D30" s="253"/>
      <c r="E30" s="253"/>
      <c r="F30" s="253"/>
      <c r="G30" s="253"/>
      <c r="H30" s="253"/>
      <c r="I30" s="254"/>
      <c r="J30" s="255"/>
      <c r="K30" s="256"/>
      <c r="L30" s="256"/>
      <c r="M30" s="256"/>
      <c r="N30" s="256"/>
      <c r="O30" s="256"/>
      <c r="P30" s="256"/>
      <c r="Q30" s="256"/>
      <c r="R30" s="256"/>
      <c r="S30" s="256"/>
      <c r="T30" s="257"/>
    </row>
    <row r="31" spans="1:25" ht="25.15" customHeight="1" x14ac:dyDescent="0.25">
      <c r="A31" s="30" t="str">
        <f>[2]МЕНЮ!A425</f>
        <v>43/М/ССЖ</v>
      </c>
      <c r="B31" s="247" t="str">
        <f>[2]МЕНЮ!B425</f>
        <v>Салат из овощей с кукурузой</v>
      </c>
      <c r="C31" s="210"/>
      <c r="D31" s="317">
        <v>30</v>
      </c>
      <c r="E31" s="177">
        <v>0.43</v>
      </c>
      <c r="F31" s="177">
        <v>1.0900000000000001</v>
      </c>
      <c r="G31" s="177">
        <v>1.46</v>
      </c>
      <c r="H31" s="177">
        <v>17.48</v>
      </c>
      <c r="I31" s="152"/>
      <c r="J31" s="177">
        <v>7.71</v>
      </c>
      <c r="K31" s="30" t="str">
        <f>[1]МЕНЮ!A422</f>
        <v>43/М/ССЖ</v>
      </c>
      <c r="L31" s="247" t="str">
        <f>[1]МЕНЮ!B422</f>
        <v>Салат из овощей с кукурузой</v>
      </c>
      <c r="M31" s="210"/>
      <c r="N31" s="407">
        <v>60</v>
      </c>
      <c r="O31" s="177">
        <v>0.85</v>
      </c>
      <c r="P31" s="177">
        <v>2.17</v>
      </c>
      <c r="Q31" s="177">
        <v>2.79</v>
      </c>
      <c r="R31" s="177">
        <v>34.29</v>
      </c>
      <c r="S31" s="152"/>
      <c r="T31" s="177">
        <v>15.41</v>
      </c>
      <c r="U31" s="154"/>
      <c r="V31" s="154"/>
    </row>
    <row r="32" spans="1:25" ht="29.25" customHeight="1" x14ac:dyDescent="0.25">
      <c r="A32" s="30" t="str">
        <f>[2]МЕНЮ!A426</f>
        <v>281/М/ССЖ</v>
      </c>
      <c r="B32" s="247" t="str">
        <f>[2]МЕНЮ!B426</f>
        <v>Зразы рыбные с яйцом (горбуша)</v>
      </c>
      <c r="C32" s="210"/>
      <c r="D32" s="317">
        <v>70</v>
      </c>
      <c r="E32" s="177">
        <v>11.84</v>
      </c>
      <c r="F32" s="177">
        <v>5.81</v>
      </c>
      <c r="G32" s="177">
        <v>7.15</v>
      </c>
      <c r="H32" s="177">
        <v>127.24</v>
      </c>
      <c r="I32" s="152"/>
      <c r="J32" s="177">
        <v>0.47</v>
      </c>
      <c r="K32" s="30" t="str">
        <f>[1]МЕНЮ!A423</f>
        <v>281/М/ССЖ</v>
      </c>
      <c r="L32" s="247" t="str">
        <f>[1]МЕНЮ!B423</f>
        <v>Зразы рыбные с яйцом (горбуша)</v>
      </c>
      <c r="M32" s="210"/>
      <c r="N32" s="407">
        <v>80</v>
      </c>
      <c r="O32" s="177">
        <v>13.25</v>
      </c>
      <c r="P32" s="177">
        <v>8.15</v>
      </c>
      <c r="Q32" s="177">
        <v>8.0299999999999994</v>
      </c>
      <c r="R32" s="178">
        <v>157.80000000000001</v>
      </c>
      <c r="S32" s="151"/>
      <c r="T32" s="177">
        <v>0.66</v>
      </c>
      <c r="U32" s="154"/>
    </row>
    <row r="33" spans="1:20" ht="15" customHeight="1" x14ac:dyDescent="0.25">
      <c r="A33" s="30" t="str">
        <f>[2]МЕНЮ!A427</f>
        <v>144/М/ССЖ</v>
      </c>
      <c r="B33" s="248" t="str">
        <f>[2]МЕНЮ!B427</f>
        <v>Картофель и овощи, тушеные в соусе</v>
      </c>
      <c r="C33" s="249"/>
      <c r="D33" s="317">
        <v>120</v>
      </c>
      <c r="E33" s="177">
        <v>2.62</v>
      </c>
      <c r="F33" s="177">
        <v>3.31</v>
      </c>
      <c r="G33" s="177">
        <v>18.010000000000002</v>
      </c>
      <c r="H33" s="177">
        <v>112.62</v>
      </c>
      <c r="I33" s="151"/>
      <c r="J33" s="178">
        <v>9.3000000000000007</v>
      </c>
      <c r="K33" s="30" t="str">
        <f>[1]МЕНЮ!A424</f>
        <v>144/М/ССЖ</v>
      </c>
      <c r="L33" s="248" t="str">
        <f>[1]МЕНЮ!B424</f>
        <v>Картофель и овощи, тушеные в соусе</v>
      </c>
      <c r="M33" s="249"/>
      <c r="N33" s="407">
        <v>150</v>
      </c>
      <c r="O33" s="177">
        <v>3.28</v>
      </c>
      <c r="P33" s="177">
        <v>3.37</v>
      </c>
      <c r="Q33" s="177">
        <v>22.52</v>
      </c>
      <c r="R33" s="177">
        <v>133.68</v>
      </c>
      <c r="S33" s="151"/>
      <c r="T33" s="177">
        <v>11.62</v>
      </c>
    </row>
    <row r="34" spans="1:20" ht="15" customHeight="1" x14ac:dyDescent="0.25">
      <c r="A34" s="30" t="str">
        <f>[2]МЕНЮ!A428</f>
        <v>413/М/ССЖ</v>
      </c>
      <c r="B34" s="248" t="str">
        <f>[2]МЕНЮ!B428</f>
        <v>Чай с молоком (3,2%), 180/8</v>
      </c>
      <c r="C34" s="249"/>
      <c r="D34" s="317">
        <v>180</v>
      </c>
      <c r="E34" s="177">
        <v>1.55</v>
      </c>
      <c r="F34" s="177">
        <v>1.61</v>
      </c>
      <c r="G34" s="177">
        <v>10.37</v>
      </c>
      <c r="H34" s="177">
        <v>62.68</v>
      </c>
      <c r="I34" s="151"/>
      <c r="J34" s="178">
        <v>0.7</v>
      </c>
      <c r="K34" s="30" t="str">
        <f>[1]МЕНЮ!A425</f>
        <v>413/М/ССЖ</v>
      </c>
      <c r="L34" s="248" t="str">
        <f>[1]МЕНЮ!B425</f>
        <v>Чай с молоком (3,2%), 180/10</v>
      </c>
      <c r="M34" s="249"/>
      <c r="N34" s="407">
        <v>180</v>
      </c>
      <c r="O34" s="177">
        <v>1.55</v>
      </c>
      <c r="P34" s="177">
        <v>1.61</v>
      </c>
      <c r="Q34" s="177">
        <v>12.36</v>
      </c>
      <c r="R34" s="177">
        <v>70.66</v>
      </c>
      <c r="S34" s="151"/>
      <c r="T34" s="178">
        <v>0.7</v>
      </c>
    </row>
    <row r="35" spans="1:20" ht="15.75" customHeight="1" thickBot="1" x14ac:dyDescent="0.3">
      <c r="A35" s="30"/>
      <c r="B35" s="240" t="str">
        <f>[2]МЕНЮ!B429</f>
        <v>Хлеб пшеничный, 30</v>
      </c>
      <c r="C35" s="241"/>
      <c r="D35" s="317">
        <v>10</v>
      </c>
      <c r="E35" s="177">
        <v>0.76</v>
      </c>
      <c r="F35" s="177">
        <v>0.08</v>
      </c>
      <c r="G35" s="177">
        <v>4.92</v>
      </c>
      <c r="H35" s="178">
        <v>23.5</v>
      </c>
      <c r="I35" s="151"/>
      <c r="J35" s="180"/>
      <c r="K35" s="30"/>
      <c r="L35" s="240" t="str">
        <f>[1]МЕНЮ!B426</f>
        <v>Хлеб пшеничный, 30</v>
      </c>
      <c r="M35" s="241"/>
      <c r="N35" s="407">
        <v>20</v>
      </c>
      <c r="O35" s="177">
        <v>1.52</v>
      </c>
      <c r="P35" s="177">
        <v>0.16</v>
      </c>
      <c r="Q35" s="177">
        <v>9.84</v>
      </c>
      <c r="R35" s="179">
        <v>47</v>
      </c>
      <c r="S35" s="151"/>
      <c r="T35" s="180"/>
    </row>
    <row r="36" spans="1:20" ht="38.25" customHeight="1" x14ac:dyDescent="0.25">
      <c r="A36" s="242" t="s">
        <v>451</v>
      </c>
      <c r="B36" s="238"/>
      <c r="C36" s="238"/>
      <c r="D36" s="238"/>
      <c r="E36" s="238" t="s">
        <v>11</v>
      </c>
      <c r="F36" s="238"/>
      <c r="G36" s="238"/>
      <c r="H36" s="237" t="s">
        <v>12</v>
      </c>
      <c r="I36" s="150" t="s">
        <v>415</v>
      </c>
      <c r="J36" s="34" t="s">
        <v>13</v>
      </c>
      <c r="K36" s="242" t="s">
        <v>452</v>
      </c>
      <c r="L36" s="238"/>
      <c r="M36" s="238"/>
      <c r="N36" s="238"/>
      <c r="O36" s="238" t="s">
        <v>11</v>
      </c>
      <c r="P36" s="238"/>
      <c r="Q36" s="238"/>
      <c r="R36" s="237" t="s">
        <v>12</v>
      </c>
      <c r="S36" s="150" t="s">
        <v>415</v>
      </c>
      <c r="T36" s="34" t="s">
        <v>13</v>
      </c>
    </row>
    <row r="37" spans="1:20" x14ac:dyDescent="0.25">
      <c r="A37" s="243"/>
      <c r="B37" s="244"/>
      <c r="C37" s="244"/>
      <c r="D37" s="244"/>
      <c r="E37" s="173" t="s">
        <v>14</v>
      </c>
      <c r="F37" s="173" t="s">
        <v>15</v>
      </c>
      <c r="G37" s="173" t="s">
        <v>16</v>
      </c>
      <c r="H37" s="239"/>
      <c r="I37" s="150" t="s">
        <v>416</v>
      </c>
      <c r="J37" s="36" t="s">
        <v>17</v>
      </c>
      <c r="K37" s="243"/>
      <c r="L37" s="244"/>
      <c r="M37" s="244"/>
      <c r="N37" s="244"/>
      <c r="O37" s="173" t="s">
        <v>14</v>
      </c>
      <c r="P37" s="173" t="s">
        <v>15</v>
      </c>
      <c r="Q37" s="173" t="s">
        <v>16</v>
      </c>
      <c r="R37" s="239"/>
      <c r="S37" s="150" t="s">
        <v>416</v>
      </c>
      <c r="T37" s="36" t="s">
        <v>17</v>
      </c>
    </row>
    <row r="38" spans="1:20" ht="15.75" thickBot="1" x14ac:dyDescent="0.3">
      <c r="A38" s="245"/>
      <c r="B38" s="246"/>
      <c r="C38" s="246"/>
      <c r="D38" s="246"/>
      <c r="E38" s="153">
        <f>E11+E12+E13+E14+E15+E18+E20+E21+E22+E23+E24+E25+E26+E28+E29+E31+E32+E33+E34+E35</f>
        <v>65.420000000000016</v>
      </c>
      <c r="F38" s="165">
        <f t="shared" ref="F38:J38" si="2">F11+F12+F13+F14+F15+F18+F20+F21+F22+F23+F24+F25+F26+F28+F29+F31+F32+F33+F34+F35</f>
        <v>53.5</v>
      </c>
      <c r="G38" s="153">
        <f t="shared" si="2"/>
        <v>196.88000000000002</v>
      </c>
      <c r="H38" s="153">
        <f t="shared" si="2"/>
        <v>1550.59</v>
      </c>
      <c r="I38" s="163">
        <f t="shared" si="2"/>
        <v>0</v>
      </c>
      <c r="J38" s="163">
        <f t="shared" si="2"/>
        <v>77.149999999999991</v>
      </c>
      <c r="K38" s="245"/>
      <c r="L38" s="246"/>
      <c r="M38" s="246"/>
      <c r="N38" s="246"/>
      <c r="O38" s="153">
        <f>O35+O34+O33+O32+O31+O29+O28+O26+O24+O23+O22+O21+O20+O18+O16+O15+O14+O13+O12+O11+O25</f>
        <v>76.260000000000019</v>
      </c>
      <c r="P38" s="153">
        <f t="shared" ref="P38:T38" si="3">P35+P34+P33+P32+P31+P29+P28+P26+P24+P23+P22+P21+P20+P18+P16+P15+P14+P13+P12+P11+P25</f>
        <v>65.78</v>
      </c>
      <c r="Q38" s="153">
        <f t="shared" si="3"/>
        <v>244.16</v>
      </c>
      <c r="R38" s="153">
        <f t="shared" si="3"/>
        <v>1898.8199999999997</v>
      </c>
      <c r="S38" s="153">
        <f t="shared" si="3"/>
        <v>0</v>
      </c>
      <c r="T38" s="153">
        <f t="shared" si="3"/>
        <v>94.15000000000002</v>
      </c>
    </row>
  </sheetData>
  <mergeCells count="72">
    <mergeCell ref="O36:Q36"/>
    <mergeCell ref="R36:R37"/>
    <mergeCell ref="B35:C35"/>
    <mergeCell ref="L35:M35"/>
    <mergeCell ref="A36:D38"/>
    <mergeCell ref="E36:G36"/>
    <mergeCell ref="H36:H37"/>
    <mergeCell ref="K36:N38"/>
    <mergeCell ref="B32:C32"/>
    <mergeCell ref="L32:M32"/>
    <mergeCell ref="B33:C33"/>
    <mergeCell ref="L33:M33"/>
    <mergeCell ref="B34:C34"/>
    <mergeCell ref="L34:M34"/>
    <mergeCell ref="B29:C29"/>
    <mergeCell ref="L29:M29"/>
    <mergeCell ref="A30:J30"/>
    <mergeCell ref="K30:T30"/>
    <mergeCell ref="B31:C31"/>
    <mergeCell ref="L31:M31"/>
    <mergeCell ref="B26:C26"/>
    <mergeCell ref="L26:M26"/>
    <mergeCell ref="A27:J27"/>
    <mergeCell ref="K27:T27"/>
    <mergeCell ref="B28:C28"/>
    <mergeCell ref="L28:M28"/>
    <mergeCell ref="B23:C23"/>
    <mergeCell ref="L23:M23"/>
    <mergeCell ref="B24:C24"/>
    <mergeCell ref="L24:M24"/>
    <mergeCell ref="B25:C25"/>
    <mergeCell ref="L25:M25"/>
    <mergeCell ref="B20:C20"/>
    <mergeCell ref="L20:M20"/>
    <mergeCell ref="B21:C21"/>
    <mergeCell ref="L21:M21"/>
    <mergeCell ref="B22:C22"/>
    <mergeCell ref="L22:M22"/>
    <mergeCell ref="A17:J17"/>
    <mergeCell ref="K17:T17"/>
    <mergeCell ref="B18:C18"/>
    <mergeCell ref="L18:M18"/>
    <mergeCell ref="A19:J19"/>
    <mergeCell ref="K19:T19"/>
    <mergeCell ref="B14:C14"/>
    <mergeCell ref="L14:M14"/>
    <mergeCell ref="B15:C15"/>
    <mergeCell ref="L15:M15"/>
    <mergeCell ref="B16:C16"/>
    <mergeCell ref="L16:M16"/>
    <mergeCell ref="B11:C11"/>
    <mergeCell ref="L11:M11"/>
    <mergeCell ref="B12:C12"/>
    <mergeCell ref="L12:M12"/>
    <mergeCell ref="B13:C13"/>
    <mergeCell ref="L13:M13"/>
    <mergeCell ref="L8:M9"/>
    <mergeCell ref="N8:N9"/>
    <mergeCell ref="O8:Q8"/>
    <mergeCell ref="R8:R9"/>
    <mergeCell ref="A10:J10"/>
    <mergeCell ref="K10:T10"/>
    <mergeCell ref="A1:J1"/>
    <mergeCell ref="K1:T1"/>
    <mergeCell ref="D5:H5"/>
    <mergeCell ref="N5:R5"/>
    <mergeCell ref="A8:A9"/>
    <mergeCell ref="B8:C9"/>
    <mergeCell ref="D8:D9"/>
    <mergeCell ref="E8:G8"/>
    <mergeCell ref="H8:H9"/>
    <mergeCell ref="K8:K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A557A-EA59-4CF7-86F5-4B71527F1F3B}">
  <dimension ref="A1:Y38"/>
  <sheetViews>
    <sheetView topLeftCell="A3" workbookViewId="0">
      <selection activeCell="M5" sqref="M5"/>
    </sheetView>
  </sheetViews>
  <sheetFormatPr defaultRowHeight="15" x14ac:dyDescent="0.25"/>
  <cols>
    <col min="1" max="1" width="10.140625" customWidth="1"/>
    <col min="2" max="2" width="10.42578125" customWidth="1"/>
    <col min="3" max="3" width="23.28515625" customWidth="1"/>
    <col min="4" max="4" width="9.85546875" bestFit="1" customWidth="1"/>
    <col min="5" max="5" width="9.42578125" customWidth="1"/>
    <col min="6" max="6" width="7" customWidth="1"/>
    <col min="7" max="7" width="7.7109375" customWidth="1"/>
    <col min="9" max="9" width="0" hidden="1" customWidth="1"/>
    <col min="11" max="11" width="10.7109375" customWidth="1"/>
    <col min="13" max="13" width="24.42578125" customWidth="1"/>
    <col min="14" max="14" width="9.85546875" bestFit="1" customWidth="1"/>
    <col min="19" max="19" width="0" hidden="1" customWidth="1"/>
    <col min="25" max="25" width="11.140625" customWidth="1"/>
  </cols>
  <sheetData>
    <row r="1" spans="1:25" ht="15.75" hidden="1" thickBot="1" x14ac:dyDescent="0.3">
      <c r="A1" s="230"/>
      <c r="B1" s="219"/>
      <c r="C1" s="219"/>
      <c r="D1" s="219"/>
      <c r="E1" s="219"/>
      <c r="F1" s="219"/>
      <c r="G1" s="219"/>
      <c r="H1" s="219"/>
      <c r="I1" s="219"/>
      <c r="J1" s="231"/>
      <c r="K1" s="230"/>
      <c r="L1" s="219"/>
      <c r="M1" s="219"/>
      <c r="N1" s="219"/>
      <c r="O1" s="219"/>
      <c r="P1" s="219"/>
      <c r="Q1" s="219"/>
      <c r="R1" s="219"/>
      <c r="S1" s="219"/>
      <c r="T1" s="231"/>
    </row>
    <row r="2" spans="1:25" ht="15.75" hidden="1" thickBot="1" x14ac:dyDescent="0.3">
      <c r="A2" s="1"/>
      <c r="B2" s="2"/>
      <c r="C2" s="2"/>
      <c r="D2" s="2"/>
      <c r="E2" s="2"/>
      <c r="F2" s="2"/>
      <c r="G2" s="2"/>
      <c r="H2" s="3"/>
      <c r="I2" s="3"/>
      <c r="J2" s="4"/>
      <c r="K2" s="1"/>
      <c r="L2" s="2"/>
      <c r="M2" s="2"/>
      <c r="N2" s="2"/>
      <c r="O2" s="2"/>
      <c r="P2" s="2"/>
      <c r="Q2" s="2"/>
      <c r="R2" s="3"/>
      <c r="S2" s="3"/>
      <c r="T2" s="4"/>
    </row>
    <row r="3" spans="1:25" ht="13.9" customHeight="1" x14ac:dyDescent="0.25">
      <c r="A3" s="77">
        <v>1</v>
      </c>
      <c r="B3" s="78" t="s">
        <v>1</v>
      </c>
      <c r="C3" s="79">
        <v>1</v>
      </c>
      <c r="D3" s="80"/>
      <c r="E3" s="80"/>
      <c r="F3" s="80"/>
      <c r="G3" s="80"/>
      <c r="H3" s="81"/>
      <c r="I3" s="81"/>
      <c r="J3" s="82"/>
      <c r="K3" s="2"/>
      <c r="L3" s="5" t="s">
        <v>1</v>
      </c>
      <c r="M3" s="6">
        <v>1</v>
      </c>
      <c r="N3" s="2"/>
      <c r="O3" s="2"/>
      <c r="P3" s="2"/>
      <c r="Q3" s="2"/>
      <c r="R3" s="3"/>
      <c r="S3" s="3"/>
      <c r="T3" s="4"/>
    </row>
    <row r="4" spans="1:25" hidden="1" x14ac:dyDescent="0.25">
      <c r="A4" s="1"/>
      <c r="B4" s="5" t="s">
        <v>2</v>
      </c>
      <c r="C4" s="6">
        <v>1</v>
      </c>
      <c r="D4" s="2"/>
      <c r="E4" s="2"/>
      <c r="F4" s="2"/>
      <c r="G4" s="2"/>
      <c r="H4" s="3"/>
      <c r="I4" s="3"/>
      <c r="J4" s="4"/>
      <c r="K4" s="2"/>
      <c r="L4" s="5" t="s">
        <v>2</v>
      </c>
      <c r="M4" s="6">
        <v>1</v>
      </c>
      <c r="N4" s="2"/>
      <c r="O4" s="2"/>
      <c r="P4" s="2"/>
      <c r="Q4" s="2"/>
      <c r="R4" s="3"/>
      <c r="S4" s="3"/>
      <c r="T4" s="4"/>
    </row>
    <row r="5" spans="1:25" x14ac:dyDescent="0.25">
      <c r="A5" s="1"/>
      <c r="B5" s="5" t="s">
        <v>3</v>
      </c>
      <c r="C5" s="7" t="s">
        <v>446</v>
      </c>
      <c r="D5" s="262"/>
      <c r="E5" s="262"/>
      <c r="F5" s="262"/>
      <c r="G5" s="262"/>
      <c r="H5" s="262"/>
      <c r="I5" s="171"/>
      <c r="J5" s="4"/>
      <c r="K5" s="2"/>
      <c r="L5" s="5" t="s">
        <v>3</v>
      </c>
      <c r="M5" s="7" t="s">
        <v>446</v>
      </c>
      <c r="N5" s="262"/>
      <c r="O5" s="262"/>
      <c r="P5" s="262"/>
      <c r="Q5" s="262"/>
      <c r="R5" s="262"/>
      <c r="S5" s="171"/>
      <c r="T5" s="4"/>
    </row>
    <row r="6" spans="1:25" x14ac:dyDescent="0.25">
      <c r="A6" s="1"/>
      <c r="B6" s="8" t="s">
        <v>6</v>
      </c>
      <c r="C6" s="186" t="s">
        <v>413</v>
      </c>
      <c r="D6" s="2"/>
      <c r="E6" s="2"/>
      <c r="F6" s="2"/>
      <c r="G6" s="2"/>
      <c r="H6" s="3"/>
      <c r="I6" s="3"/>
      <c r="J6" s="4"/>
      <c r="K6" s="2"/>
      <c r="L6" s="8" t="s">
        <v>6</v>
      </c>
      <c r="M6" s="186" t="s">
        <v>276</v>
      </c>
      <c r="N6" s="2"/>
      <c r="O6" s="2"/>
      <c r="P6" s="2"/>
      <c r="Q6" s="2"/>
      <c r="R6" s="3"/>
      <c r="S6" s="3"/>
      <c r="T6" s="4"/>
    </row>
    <row r="7" spans="1:25" x14ac:dyDescent="0.25">
      <c r="A7" s="1"/>
      <c r="B7" s="2"/>
      <c r="C7" s="99"/>
      <c r="D7" s="99"/>
      <c r="E7" s="2"/>
      <c r="F7" s="2"/>
      <c r="G7" s="2"/>
      <c r="H7" s="3"/>
      <c r="I7" s="3"/>
      <c r="J7" s="4"/>
      <c r="K7" s="2"/>
      <c r="L7" s="2"/>
      <c r="M7" s="99"/>
      <c r="N7" s="99"/>
      <c r="O7" s="2"/>
      <c r="P7" s="2"/>
      <c r="Q7" s="2"/>
      <c r="R7" s="3"/>
      <c r="S7" s="3"/>
      <c r="T7" s="4"/>
    </row>
    <row r="8" spans="1:25" ht="38.25" x14ac:dyDescent="0.25">
      <c r="A8" s="233" t="s">
        <v>8</v>
      </c>
      <c r="B8" s="234" t="s">
        <v>9</v>
      </c>
      <c r="C8" s="234"/>
      <c r="D8" s="234" t="s">
        <v>375</v>
      </c>
      <c r="E8" s="234" t="s">
        <v>11</v>
      </c>
      <c r="F8" s="234"/>
      <c r="G8" s="234"/>
      <c r="H8" s="235" t="s">
        <v>12</v>
      </c>
      <c r="I8" s="150" t="s">
        <v>415</v>
      </c>
      <c r="J8" s="10" t="s">
        <v>13</v>
      </c>
      <c r="K8" s="236" t="s">
        <v>8</v>
      </c>
      <c r="L8" s="234" t="s">
        <v>9</v>
      </c>
      <c r="M8" s="234"/>
      <c r="N8" s="234" t="s">
        <v>372</v>
      </c>
      <c r="O8" s="234" t="s">
        <v>11</v>
      </c>
      <c r="P8" s="234"/>
      <c r="Q8" s="234"/>
      <c r="R8" s="235" t="s">
        <v>12</v>
      </c>
      <c r="S8" s="150" t="s">
        <v>415</v>
      </c>
      <c r="T8" s="12" t="s">
        <v>13</v>
      </c>
    </row>
    <row r="9" spans="1:25" ht="24" customHeight="1" x14ac:dyDescent="0.25">
      <c r="A9" s="233"/>
      <c r="B9" s="234"/>
      <c r="C9" s="234"/>
      <c r="D9" s="234"/>
      <c r="E9" s="172" t="s">
        <v>14</v>
      </c>
      <c r="F9" s="172" t="s">
        <v>15</v>
      </c>
      <c r="G9" s="172" t="s">
        <v>16</v>
      </c>
      <c r="H9" s="235"/>
      <c r="I9" s="150" t="s">
        <v>416</v>
      </c>
      <c r="J9" s="12" t="s">
        <v>17</v>
      </c>
      <c r="K9" s="236"/>
      <c r="L9" s="234"/>
      <c r="M9" s="234"/>
      <c r="N9" s="234"/>
      <c r="O9" s="172" t="s">
        <v>14</v>
      </c>
      <c r="P9" s="172" t="s">
        <v>15</v>
      </c>
      <c r="Q9" s="172" t="s">
        <v>16</v>
      </c>
      <c r="R9" s="235"/>
      <c r="S9" s="150" t="s">
        <v>416</v>
      </c>
      <c r="T9" s="12" t="s">
        <v>17</v>
      </c>
    </row>
    <row r="10" spans="1:25" x14ac:dyDescent="0.25">
      <c r="A10" s="252" t="s">
        <v>18</v>
      </c>
      <c r="B10" s="253"/>
      <c r="C10" s="253"/>
      <c r="D10" s="253"/>
      <c r="E10" s="253"/>
      <c r="F10" s="253"/>
      <c r="G10" s="253"/>
      <c r="H10" s="253"/>
      <c r="I10" s="254"/>
      <c r="J10" s="255"/>
      <c r="K10" s="258"/>
      <c r="L10" s="253"/>
      <c r="M10" s="253"/>
      <c r="N10" s="253"/>
      <c r="O10" s="253"/>
      <c r="P10" s="253"/>
      <c r="Q10" s="253"/>
      <c r="R10" s="253"/>
      <c r="S10" s="254"/>
      <c r="T10" s="255"/>
    </row>
    <row r="11" spans="1:25" ht="15" customHeight="1" x14ac:dyDescent="0.25">
      <c r="A11" s="175" t="str">
        <f>[2]МЕНЮ!A442</f>
        <v>71/И</v>
      </c>
      <c r="B11" s="316" t="str">
        <f>[2]МЕНЮ!B442</f>
        <v>Подгарнировка из свежих огурцов</v>
      </c>
      <c r="C11" s="249"/>
      <c r="D11" s="317">
        <v>50</v>
      </c>
      <c r="E11" s="177">
        <v>0.35</v>
      </c>
      <c r="F11" s="177">
        <v>0.05</v>
      </c>
      <c r="G11" s="177">
        <v>0.95</v>
      </c>
      <c r="H11" s="178">
        <v>5.5</v>
      </c>
      <c r="I11" s="152"/>
      <c r="J11" s="178">
        <v>3.5</v>
      </c>
      <c r="K11" s="156" t="str">
        <f>[1]МЕНЮ!A439</f>
        <v>71/И</v>
      </c>
      <c r="L11" s="248" t="str">
        <f>[1]МЕНЮ!B439</f>
        <v>Подгарнировка из свежих огурцов</v>
      </c>
      <c r="M11" s="249"/>
      <c r="N11" s="408">
        <v>50</v>
      </c>
      <c r="O11" s="177">
        <v>0.35</v>
      </c>
      <c r="P11" s="177">
        <v>0.05</v>
      </c>
      <c r="Q11" s="177">
        <v>0.95</v>
      </c>
      <c r="R11" s="178">
        <v>5.5</v>
      </c>
      <c r="S11" s="152"/>
      <c r="T11" s="178">
        <v>3.5</v>
      </c>
      <c r="U11" s="154"/>
      <c r="V11" s="167"/>
      <c r="W11" s="167"/>
      <c r="X11" s="167"/>
      <c r="Y11" s="167"/>
    </row>
    <row r="12" spans="1:25" ht="15" customHeight="1" x14ac:dyDescent="0.25">
      <c r="A12" s="176" t="str">
        <f>[2]МЕНЮ!A443</f>
        <v>229/М/ССЖ</v>
      </c>
      <c r="B12" s="316" t="str">
        <f>[2]МЕНЮ!B443</f>
        <v>Омлет натуральный</v>
      </c>
      <c r="C12" s="249"/>
      <c r="D12" s="317">
        <v>100</v>
      </c>
      <c r="E12" s="177">
        <v>12.39</v>
      </c>
      <c r="F12" s="177">
        <v>12.14</v>
      </c>
      <c r="G12" s="177">
        <v>2.2400000000000002</v>
      </c>
      <c r="H12" s="177">
        <v>168.44</v>
      </c>
      <c r="I12" s="151"/>
      <c r="J12" s="178">
        <v>0.2</v>
      </c>
      <c r="K12" s="156" t="str">
        <f>[1]МЕНЮ!A440</f>
        <v>229/М/ССЖ</v>
      </c>
      <c r="L12" s="248" t="str">
        <f>[1]МЕНЮ!B440</f>
        <v>Омлет натуральный</v>
      </c>
      <c r="M12" s="249"/>
      <c r="N12" s="408">
        <v>120</v>
      </c>
      <c r="O12" s="177">
        <v>13.32</v>
      </c>
      <c r="P12" s="177">
        <v>13.71</v>
      </c>
      <c r="Q12" s="178">
        <v>2.8</v>
      </c>
      <c r="R12" s="177">
        <v>188.75</v>
      </c>
      <c r="S12" s="151"/>
      <c r="T12" s="177">
        <v>0.26</v>
      </c>
      <c r="V12" s="166"/>
      <c r="W12" s="166"/>
      <c r="X12" s="166"/>
      <c r="Y12" s="167"/>
    </row>
    <row r="13" spans="1:25" ht="15" customHeight="1" x14ac:dyDescent="0.25">
      <c r="A13" s="176" t="str">
        <f>[2]МЕНЮ!A444</f>
        <v>411/М/ССЖ</v>
      </c>
      <c r="B13" s="316" t="str">
        <f>[2]МЕНЮ!B444</f>
        <v>Чай с сахаром, 180/8</v>
      </c>
      <c r="C13" s="249"/>
      <c r="D13" s="317">
        <v>180</v>
      </c>
      <c r="E13" s="178">
        <v>0.1</v>
      </c>
      <c r="F13" s="177">
        <v>0.01</v>
      </c>
      <c r="G13" s="177">
        <v>8.02</v>
      </c>
      <c r="H13" s="177">
        <v>32.68</v>
      </c>
      <c r="I13" s="151"/>
      <c r="J13" s="177">
        <v>0.05</v>
      </c>
      <c r="K13" s="162" t="str">
        <f>[1]МЕНЮ!A441</f>
        <v>411/М/ССЖ</v>
      </c>
      <c r="L13" s="248" t="str">
        <f>[1]МЕНЮ!B441</f>
        <v>Чай с сахаром, 180/10</v>
      </c>
      <c r="M13" s="249"/>
      <c r="N13" s="408">
        <v>180</v>
      </c>
      <c r="O13" s="178">
        <v>0.1</v>
      </c>
      <c r="P13" s="177">
        <v>0.01</v>
      </c>
      <c r="Q13" s="177">
        <v>10.01</v>
      </c>
      <c r="R13" s="177">
        <v>40.659999999999997</v>
      </c>
      <c r="S13" s="151"/>
      <c r="T13" s="177">
        <v>0.05</v>
      </c>
      <c r="V13" s="166"/>
      <c r="W13" s="166"/>
      <c r="X13" s="166"/>
      <c r="Y13" s="167"/>
    </row>
    <row r="14" spans="1:25" ht="15" customHeight="1" x14ac:dyDescent="0.25">
      <c r="A14" s="13"/>
      <c r="B14" s="316" t="str">
        <f>[2]МЕНЮ!B445</f>
        <v>Хлеб пшеничный</v>
      </c>
      <c r="C14" s="249"/>
      <c r="D14" s="317">
        <v>50</v>
      </c>
      <c r="E14" s="178">
        <v>3.8</v>
      </c>
      <c r="F14" s="178">
        <v>0.4</v>
      </c>
      <c r="G14" s="178">
        <v>24.6</v>
      </c>
      <c r="H14" s="178">
        <v>117.5</v>
      </c>
      <c r="I14" s="151"/>
      <c r="J14" s="180"/>
      <c r="K14" s="156">
        <f>[1]МЕНЮ!A442</f>
        <v>0</v>
      </c>
      <c r="L14" s="248" t="str">
        <f>[1]МЕНЮ!B442</f>
        <v>Хлеб пшеничный</v>
      </c>
      <c r="M14" s="249"/>
      <c r="N14" s="408">
        <v>70</v>
      </c>
      <c r="O14" s="177">
        <v>5.32</v>
      </c>
      <c r="P14" s="177">
        <v>0.56000000000000005</v>
      </c>
      <c r="Q14" s="177">
        <v>34.44</v>
      </c>
      <c r="R14" s="178">
        <v>164.5</v>
      </c>
      <c r="S14" s="151"/>
      <c r="T14" s="180"/>
      <c r="V14" s="166"/>
      <c r="W14" s="154"/>
      <c r="Y14" s="161"/>
    </row>
    <row r="15" spans="1:25" ht="14.25" customHeight="1" x14ac:dyDescent="0.25">
      <c r="A15" s="13"/>
      <c r="B15" s="250"/>
      <c r="C15" s="249"/>
      <c r="D15" s="14"/>
      <c r="E15" s="15"/>
      <c r="F15" s="16"/>
      <c r="G15" s="16"/>
      <c r="H15" s="16"/>
      <c r="I15" s="151"/>
      <c r="J15" s="20"/>
      <c r="K15" s="156"/>
      <c r="L15" s="250"/>
      <c r="M15" s="249"/>
      <c r="N15" s="14"/>
      <c r="O15" s="16"/>
      <c r="P15" s="16"/>
      <c r="Q15" s="16"/>
      <c r="R15" s="16"/>
      <c r="S15" s="151"/>
      <c r="T15" s="20"/>
      <c r="U15" s="154"/>
      <c r="V15" s="166"/>
      <c r="X15" s="154"/>
      <c r="Y15" s="161"/>
    </row>
    <row r="16" spans="1:25" ht="15" hidden="1" customHeight="1" x14ac:dyDescent="0.25">
      <c r="A16" s="13"/>
      <c r="B16" s="250"/>
      <c r="C16" s="249"/>
      <c r="D16" s="14"/>
      <c r="E16" s="15"/>
      <c r="F16" s="15"/>
      <c r="G16" s="15"/>
      <c r="H16" s="16"/>
      <c r="I16" s="151"/>
      <c r="J16" s="17"/>
      <c r="K16" s="156"/>
      <c r="L16" s="260"/>
      <c r="M16" s="260"/>
      <c r="N16" s="14"/>
      <c r="O16" s="15"/>
      <c r="P16" s="15"/>
      <c r="Q16" s="15"/>
      <c r="R16" s="16"/>
      <c r="S16" s="151"/>
      <c r="T16" s="17"/>
      <c r="V16" s="154"/>
      <c r="Y16" s="154"/>
    </row>
    <row r="17" spans="1:25" x14ac:dyDescent="0.25">
      <c r="A17" s="252" t="s">
        <v>428</v>
      </c>
      <c r="B17" s="253"/>
      <c r="C17" s="253"/>
      <c r="D17" s="253"/>
      <c r="E17" s="253"/>
      <c r="F17" s="253"/>
      <c r="G17" s="253"/>
      <c r="H17" s="253"/>
      <c r="I17" s="254"/>
      <c r="J17" s="255"/>
      <c r="K17" s="258"/>
      <c r="L17" s="253"/>
      <c r="M17" s="253"/>
      <c r="N17" s="253"/>
      <c r="O17" s="253"/>
      <c r="P17" s="253"/>
      <c r="Q17" s="253"/>
      <c r="R17" s="253"/>
      <c r="S17" s="254"/>
      <c r="T17" s="255"/>
      <c r="V17" s="154"/>
      <c r="Y17" s="154"/>
    </row>
    <row r="18" spans="1:25" ht="16.5" x14ac:dyDescent="0.25">
      <c r="A18" s="175" t="str">
        <f>[2]МЕНЮ!A448</f>
        <v>386/М</v>
      </c>
      <c r="B18" s="248" t="str">
        <f>[2]МЕНЮ!B448</f>
        <v>Яблоко</v>
      </c>
      <c r="C18" s="249"/>
      <c r="D18" s="176">
        <v>100</v>
      </c>
      <c r="E18" s="178">
        <v>0.4</v>
      </c>
      <c r="F18" s="178">
        <v>0.4</v>
      </c>
      <c r="G18" s="178">
        <v>9.8000000000000007</v>
      </c>
      <c r="H18" s="179">
        <v>47</v>
      </c>
      <c r="I18" s="151"/>
      <c r="J18" s="20">
        <v>10</v>
      </c>
      <c r="K18" s="155" t="str">
        <f t="shared" ref="K18:T18" si="0">A18</f>
        <v>386/М</v>
      </c>
      <c r="L18" s="259" t="str">
        <f t="shared" si="0"/>
        <v>Яблоко</v>
      </c>
      <c r="M18" s="260"/>
      <c r="N18" s="14">
        <f t="shared" si="0"/>
        <v>100</v>
      </c>
      <c r="O18" s="15">
        <f t="shared" si="0"/>
        <v>0.4</v>
      </c>
      <c r="P18" s="15">
        <f t="shared" si="0"/>
        <v>0.4</v>
      </c>
      <c r="Q18" s="15">
        <f t="shared" si="0"/>
        <v>9.8000000000000007</v>
      </c>
      <c r="R18" s="16">
        <f t="shared" si="0"/>
        <v>47</v>
      </c>
      <c r="S18" s="151">
        <f t="shared" si="0"/>
        <v>0</v>
      </c>
      <c r="T18" s="20">
        <f t="shared" si="0"/>
        <v>10</v>
      </c>
      <c r="U18" s="168"/>
    </row>
    <row r="19" spans="1:25" x14ac:dyDescent="0.25">
      <c r="A19" s="261" t="s">
        <v>29</v>
      </c>
      <c r="B19" s="256"/>
      <c r="C19" s="256"/>
      <c r="D19" s="256"/>
      <c r="E19" s="256"/>
      <c r="F19" s="256"/>
      <c r="G19" s="256"/>
      <c r="H19" s="256"/>
      <c r="I19" s="256"/>
      <c r="J19" s="257"/>
      <c r="K19" s="256"/>
      <c r="L19" s="256"/>
      <c r="M19" s="256"/>
      <c r="N19" s="256"/>
      <c r="O19" s="256"/>
      <c r="P19" s="256"/>
      <c r="Q19" s="256"/>
      <c r="R19" s="256"/>
      <c r="S19" s="256"/>
      <c r="T19" s="257"/>
      <c r="V19" s="154"/>
    </row>
    <row r="20" spans="1:25" s="158" customFormat="1" ht="23.25" customHeight="1" x14ac:dyDescent="0.25">
      <c r="A20" s="30" t="str">
        <f>[2]МЕНЮ!A451</f>
        <v>49/И</v>
      </c>
      <c r="B20" s="227" t="str">
        <f>[2]МЕНЮ!B451</f>
        <v>Салат из морской капусты и моркови с яйцом</v>
      </c>
      <c r="C20" s="228"/>
      <c r="D20" s="317">
        <v>30</v>
      </c>
      <c r="E20" s="177">
        <v>0.59</v>
      </c>
      <c r="F20" s="177">
        <v>1.07</v>
      </c>
      <c r="G20" s="177">
        <v>1.42</v>
      </c>
      <c r="H20" s="177">
        <v>18.850000000000001</v>
      </c>
      <c r="I20" s="27"/>
      <c r="J20" s="177">
        <v>1.03</v>
      </c>
      <c r="K20" s="30" t="str">
        <f>[1]МЕНЮ!A448</f>
        <v>49/И</v>
      </c>
      <c r="L20" s="334" t="str">
        <f>[1]МЕНЮ!B448</f>
        <v>Салат из морской капусты и моркови с яйцом</v>
      </c>
      <c r="M20" s="335"/>
      <c r="N20" s="409">
        <v>60</v>
      </c>
      <c r="O20" s="177">
        <v>1.33</v>
      </c>
      <c r="P20" s="177">
        <v>2.66</v>
      </c>
      <c r="Q20" s="177">
        <v>2.98</v>
      </c>
      <c r="R20" s="178">
        <v>43.5</v>
      </c>
      <c r="S20" s="27"/>
      <c r="T20" s="178">
        <v>2.1</v>
      </c>
      <c r="U20" s="157"/>
    </row>
    <row r="21" spans="1:25" s="158" customFormat="1" ht="27.75" customHeight="1" x14ac:dyDescent="0.25">
      <c r="A21" s="30" t="str">
        <f>[2]МЕНЮ!A452</f>
        <v>86/М/ССЖ</v>
      </c>
      <c r="B21" s="227" t="str">
        <f>[2]МЕНЮ!B452</f>
        <v>Суп картофельный с рисом с курицей, 160/15</v>
      </c>
      <c r="C21" s="228"/>
      <c r="D21" s="317">
        <v>175</v>
      </c>
      <c r="E21" s="177">
        <v>4.67</v>
      </c>
      <c r="F21" s="177">
        <v>6.07</v>
      </c>
      <c r="G21" s="177">
        <v>10.25</v>
      </c>
      <c r="H21" s="177">
        <v>114.56</v>
      </c>
      <c r="I21" s="27"/>
      <c r="J21" s="177">
        <v>3.74</v>
      </c>
      <c r="K21" s="30" t="str">
        <f>[1]МЕНЮ!A449</f>
        <v>86/М/ССЖ</v>
      </c>
      <c r="L21" s="334" t="str">
        <f>[1]МЕНЮ!B449</f>
        <v>Суп картофельный с рисом с курицей, 180/15</v>
      </c>
      <c r="M21" s="335"/>
      <c r="N21" s="409">
        <v>195</v>
      </c>
      <c r="O21" s="177">
        <v>4.84</v>
      </c>
      <c r="P21" s="178">
        <v>6.1</v>
      </c>
      <c r="Q21" s="177">
        <v>11.66</v>
      </c>
      <c r="R21" s="177">
        <v>121.07</v>
      </c>
      <c r="S21" s="27"/>
      <c r="T21" s="177">
        <v>4.18</v>
      </c>
      <c r="U21" s="157"/>
    </row>
    <row r="22" spans="1:25" s="158" customFormat="1" ht="25.5" customHeight="1" x14ac:dyDescent="0.25">
      <c r="A22" s="30" t="str">
        <f>[2]МЕНЮ!A453</f>
        <v>360/И</v>
      </c>
      <c r="B22" s="227" t="str">
        <f>[2]МЕНЮ!B453</f>
        <v>Рагу из овощей со говядиной</v>
      </c>
      <c r="C22" s="228"/>
      <c r="D22" s="317">
        <v>170</v>
      </c>
      <c r="E22" s="178">
        <v>14.6</v>
      </c>
      <c r="F22" s="177">
        <v>10.85</v>
      </c>
      <c r="G22" s="177">
        <v>13.14</v>
      </c>
      <c r="H22" s="177">
        <v>208.31</v>
      </c>
      <c r="I22" s="27"/>
      <c r="J22" s="177">
        <v>20.260000000000002</v>
      </c>
      <c r="K22" s="30" t="str">
        <f>[1]МЕНЮ!A450</f>
        <v>360/И</v>
      </c>
      <c r="L22" s="334" t="str">
        <f>[1]МЕНЮ!B450</f>
        <v>Рагу из овощей со говядиной</v>
      </c>
      <c r="M22" s="335"/>
      <c r="N22" s="409">
        <v>200</v>
      </c>
      <c r="O22" s="177">
        <v>18.22</v>
      </c>
      <c r="P22" s="177">
        <v>14.81</v>
      </c>
      <c r="Q22" s="178">
        <v>14.2</v>
      </c>
      <c r="R22" s="177">
        <v>262.86</v>
      </c>
      <c r="S22" s="27"/>
      <c r="T22" s="177">
        <v>15.62</v>
      </c>
      <c r="U22" s="157"/>
    </row>
    <row r="23" spans="1:25" s="158" customFormat="1" ht="23.25" customHeight="1" x14ac:dyDescent="0.25">
      <c r="A23" s="30" t="str">
        <f>[2]МЕНЮ!A454</f>
        <v>394/М/ССЖ</v>
      </c>
      <c r="B23" s="227" t="str">
        <f>[2]МЕНЮ!B454</f>
        <v>Компот из смеси сухофруктов, 180/8</v>
      </c>
      <c r="C23" s="228"/>
      <c r="D23" s="317">
        <v>180</v>
      </c>
      <c r="E23" s="177">
        <v>0.53</v>
      </c>
      <c r="F23" s="177">
        <v>0.04</v>
      </c>
      <c r="G23" s="177">
        <v>14.83</v>
      </c>
      <c r="H23" s="177">
        <v>62.57</v>
      </c>
      <c r="I23" s="27"/>
      <c r="J23" s="177">
        <v>0.54</v>
      </c>
      <c r="K23" s="30" t="str">
        <f>[1]МЕНЮ!A451</f>
        <v>394/М/ССЖ</v>
      </c>
      <c r="L23" s="334" t="str">
        <f>[1]МЕНЮ!B451</f>
        <v>Компот из смеси сухофруктов, 180/10</v>
      </c>
      <c r="M23" s="335"/>
      <c r="N23" s="409">
        <v>180</v>
      </c>
      <c r="O23" s="177">
        <v>0.53</v>
      </c>
      <c r="P23" s="177">
        <v>0.04</v>
      </c>
      <c r="Q23" s="177">
        <v>16.82</v>
      </c>
      <c r="R23" s="177">
        <v>70.55</v>
      </c>
      <c r="S23" s="27"/>
      <c r="T23" s="177">
        <v>0.54</v>
      </c>
      <c r="U23" s="157"/>
    </row>
    <row r="24" spans="1:25" s="158" customFormat="1" ht="16.5" x14ac:dyDescent="0.25">
      <c r="A24" s="30"/>
      <c r="B24" s="227" t="str">
        <f>[2]МЕНЮ!B455</f>
        <v>Хлеб пшеничный</v>
      </c>
      <c r="C24" s="228"/>
      <c r="D24" s="317">
        <v>30</v>
      </c>
      <c r="E24" s="177">
        <v>2.2799999999999998</v>
      </c>
      <c r="F24" s="177">
        <v>0.24</v>
      </c>
      <c r="G24" s="177">
        <v>14.76</v>
      </c>
      <c r="H24" s="178">
        <v>70.5</v>
      </c>
      <c r="I24" s="27"/>
      <c r="J24" s="180"/>
      <c r="K24" s="30"/>
      <c r="L24" s="334" t="str">
        <f>[1]МЕНЮ!B452</f>
        <v>Хлеб пшеничный</v>
      </c>
      <c r="M24" s="335"/>
      <c r="N24" s="409">
        <v>30</v>
      </c>
      <c r="O24" s="177">
        <v>2.2799999999999998</v>
      </c>
      <c r="P24" s="177">
        <v>0.24</v>
      </c>
      <c r="Q24" s="177">
        <v>14.76</v>
      </c>
      <c r="R24" s="178">
        <v>70.5</v>
      </c>
      <c r="S24" s="27"/>
      <c r="T24" s="180"/>
    </row>
    <row r="25" spans="1:25" s="161" customFormat="1" ht="21.75" customHeight="1" x14ac:dyDescent="0.25">
      <c r="A25" s="30"/>
      <c r="B25" s="227" t="str">
        <f>[2]МЕНЮ!B456</f>
        <v>Хлеб ржано-пшеничный</v>
      </c>
      <c r="C25" s="228"/>
      <c r="D25" s="317">
        <v>10</v>
      </c>
      <c r="E25" s="177">
        <v>0.56000000000000005</v>
      </c>
      <c r="F25" s="177">
        <v>0.11</v>
      </c>
      <c r="G25" s="177">
        <v>4.9400000000000004</v>
      </c>
      <c r="H25" s="178">
        <v>23.2</v>
      </c>
      <c r="I25" s="159"/>
      <c r="J25" s="180"/>
      <c r="K25" s="30"/>
      <c r="L25" s="334" t="str">
        <f>[1]МЕНЮ!B453</f>
        <v>Хлеб ржано-пшеничный</v>
      </c>
      <c r="M25" s="335"/>
      <c r="N25" s="409">
        <v>40</v>
      </c>
      <c r="O25" s="177">
        <v>2.2400000000000002</v>
      </c>
      <c r="P25" s="177">
        <v>0.44</v>
      </c>
      <c r="Q25" s="177">
        <v>19.760000000000002</v>
      </c>
      <c r="R25" s="178">
        <v>92.8</v>
      </c>
      <c r="S25" s="27"/>
      <c r="T25" s="180"/>
      <c r="U25" s="160"/>
    </row>
    <row r="26" spans="1:25" s="158" customFormat="1" ht="18" customHeight="1" x14ac:dyDescent="0.25">
      <c r="A26" s="30"/>
      <c r="B26" s="228"/>
      <c r="C26" s="228"/>
      <c r="D26" s="25"/>
      <c r="E26" s="27"/>
      <c r="F26" s="27"/>
      <c r="G26" s="27"/>
      <c r="H26" s="27"/>
      <c r="I26" s="27"/>
      <c r="J26" s="152"/>
      <c r="K26" s="30"/>
      <c r="L26" s="228"/>
      <c r="M26" s="228"/>
      <c r="N26" s="25"/>
      <c r="O26" s="27"/>
      <c r="P26" s="27"/>
      <c r="Q26" s="27"/>
      <c r="R26" s="27"/>
      <c r="S26" s="27"/>
      <c r="T26" s="27"/>
      <c r="U26" s="157"/>
    </row>
    <row r="27" spans="1:25" x14ac:dyDescent="0.25">
      <c r="A27" s="252" t="s">
        <v>38</v>
      </c>
      <c r="B27" s="253"/>
      <c r="C27" s="253"/>
      <c r="D27" s="253"/>
      <c r="E27" s="253"/>
      <c r="F27" s="253"/>
      <c r="G27" s="253"/>
      <c r="H27" s="253"/>
      <c r="I27" s="254"/>
      <c r="J27" s="255"/>
      <c r="K27" s="256"/>
      <c r="L27" s="256"/>
      <c r="M27" s="256"/>
      <c r="N27" s="256"/>
      <c r="O27" s="256"/>
      <c r="P27" s="256"/>
      <c r="Q27" s="256"/>
      <c r="R27" s="256"/>
      <c r="S27" s="256"/>
      <c r="T27" s="257"/>
      <c r="U27" s="154"/>
      <c r="V27" s="158"/>
      <c r="Y27" s="158"/>
    </row>
    <row r="28" spans="1:25" ht="15" customHeight="1" x14ac:dyDescent="0.25">
      <c r="A28" s="30"/>
      <c r="B28" s="251" t="str">
        <f>[2]МЕНЮ!B459</f>
        <v>Печенье</v>
      </c>
      <c r="C28" s="249"/>
      <c r="D28" s="317">
        <v>30</v>
      </c>
      <c r="E28" s="177">
        <v>2.25</v>
      </c>
      <c r="F28" s="177">
        <v>2.94</v>
      </c>
      <c r="G28" s="177">
        <v>22.32</v>
      </c>
      <c r="H28" s="178">
        <v>125.1</v>
      </c>
      <c r="I28" s="151"/>
      <c r="J28" s="20"/>
      <c r="K28" s="30"/>
      <c r="L28" s="251" t="str">
        <f t="shared" ref="K28:M29" si="1">B28</f>
        <v>Печенье</v>
      </c>
      <c r="M28" s="249"/>
      <c r="N28" s="410">
        <v>50</v>
      </c>
      <c r="O28" s="177">
        <v>3.75</v>
      </c>
      <c r="P28" s="178">
        <v>4.9000000000000004</v>
      </c>
      <c r="Q28" s="178">
        <v>37.200000000000003</v>
      </c>
      <c r="R28" s="178">
        <v>208.5</v>
      </c>
      <c r="S28" s="151"/>
      <c r="T28" s="20"/>
      <c r="U28" s="170"/>
      <c r="V28" s="169"/>
    </row>
    <row r="29" spans="1:25" ht="15" customHeight="1" x14ac:dyDescent="0.25">
      <c r="A29" s="13"/>
      <c r="B29" s="251" t="str">
        <f>[2]МЕНЮ!B460</f>
        <v>Молоко кипяченое (3,2%)</v>
      </c>
      <c r="C29" s="249"/>
      <c r="D29" s="317">
        <v>180</v>
      </c>
      <c r="E29" s="177">
        <v>5.22</v>
      </c>
      <c r="F29" s="177">
        <v>5.76</v>
      </c>
      <c r="G29" s="177">
        <v>8.4600000000000009</v>
      </c>
      <c r="H29" s="179">
        <v>108</v>
      </c>
      <c r="I29" s="151"/>
      <c r="J29" s="177">
        <v>2.34</v>
      </c>
      <c r="K29" s="13"/>
      <c r="L29" s="251" t="str">
        <f t="shared" si="1"/>
        <v>Молоко кипяченое (3,2%)</v>
      </c>
      <c r="M29" s="249"/>
      <c r="N29" s="410">
        <v>200</v>
      </c>
      <c r="O29" s="178">
        <v>5.8</v>
      </c>
      <c r="P29" s="178">
        <v>6.4</v>
      </c>
      <c r="Q29" s="178">
        <v>9.4</v>
      </c>
      <c r="R29" s="179">
        <v>120</v>
      </c>
      <c r="S29" s="151"/>
      <c r="T29" s="20">
        <v>2.6</v>
      </c>
    </row>
    <row r="30" spans="1:25" x14ac:dyDescent="0.25">
      <c r="A30" s="252" t="s">
        <v>42</v>
      </c>
      <c r="B30" s="253"/>
      <c r="C30" s="253"/>
      <c r="D30" s="253"/>
      <c r="E30" s="253"/>
      <c r="F30" s="253"/>
      <c r="G30" s="253"/>
      <c r="H30" s="253"/>
      <c r="I30" s="254"/>
      <c r="J30" s="255"/>
      <c r="K30" s="256"/>
      <c r="L30" s="256"/>
      <c r="M30" s="256"/>
      <c r="N30" s="256"/>
      <c r="O30" s="256"/>
      <c r="P30" s="256"/>
      <c r="Q30" s="256"/>
      <c r="R30" s="256"/>
      <c r="S30" s="256"/>
      <c r="T30" s="257"/>
    </row>
    <row r="31" spans="1:25" ht="25.15" customHeight="1" x14ac:dyDescent="0.25">
      <c r="A31" s="30" t="str">
        <f>[2]МЕНЮ!A463</f>
        <v>71/И</v>
      </c>
      <c r="B31" s="247" t="str">
        <f>[2]МЕНЮ!B463</f>
        <v>Подгарнировка из свежих помидоров</v>
      </c>
      <c r="C31" s="210"/>
      <c r="D31" s="317">
        <v>30</v>
      </c>
      <c r="E31" s="177">
        <v>0.33</v>
      </c>
      <c r="F31" s="177">
        <v>0.06</v>
      </c>
      <c r="G31" s="177">
        <v>1.1399999999999999</v>
      </c>
      <c r="H31" s="178">
        <v>7.2</v>
      </c>
      <c r="I31" s="152"/>
      <c r="J31" s="178">
        <v>7.5</v>
      </c>
      <c r="K31" s="30" t="str">
        <f>[1]МЕНЮ!A460</f>
        <v>71/И</v>
      </c>
      <c r="L31" s="247" t="str">
        <f>[1]МЕНЮ!B460</f>
        <v>Подгарнировка из свежих помидоров</v>
      </c>
      <c r="M31" s="411"/>
      <c r="N31" s="412">
        <v>30</v>
      </c>
      <c r="O31" s="177">
        <v>0.33</v>
      </c>
      <c r="P31" s="177">
        <v>0.06</v>
      </c>
      <c r="Q31" s="177">
        <v>1.1399999999999999</v>
      </c>
      <c r="R31" s="178">
        <v>7.2</v>
      </c>
      <c r="S31" s="152"/>
      <c r="T31" s="178">
        <v>7.5</v>
      </c>
      <c r="U31" s="154"/>
      <c r="V31" s="154"/>
    </row>
    <row r="32" spans="1:25" ht="29.25" customHeight="1" x14ac:dyDescent="0.25">
      <c r="A32" s="30" t="str">
        <f>[2]МЕНЮ!A464</f>
        <v>322/К/ССЖ</v>
      </c>
      <c r="B32" s="247" t="str">
        <f>[2]МЕНЮ!B464</f>
        <v>Куриное филе в сырном соусе</v>
      </c>
      <c r="C32" s="210"/>
      <c r="D32" s="317">
        <v>60</v>
      </c>
      <c r="E32" s="177">
        <v>12.58</v>
      </c>
      <c r="F32" s="177">
        <v>8.24</v>
      </c>
      <c r="G32" s="177">
        <v>0.89</v>
      </c>
      <c r="H32" s="177">
        <v>131.26</v>
      </c>
      <c r="I32" s="152"/>
      <c r="J32" s="177">
        <v>0.66</v>
      </c>
      <c r="K32" s="30" t="str">
        <f>[1]МЕНЮ!A461</f>
        <v>322/К/ССЖ</v>
      </c>
      <c r="L32" s="247" t="str">
        <f>[1]МЕНЮ!B461</f>
        <v>Куриное филе в сырном соусе</v>
      </c>
      <c r="M32" s="411"/>
      <c r="N32" s="412">
        <v>80</v>
      </c>
      <c r="O32" s="177">
        <v>16.010000000000002</v>
      </c>
      <c r="P32" s="177">
        <v>11.32</v>
      </c>
      <c r="Q32" s="177">
        <v>0.89</v>
      </c>
      <c r="R32" s="177">
        <v>173.66</v>
      </c>
      <c r="S32" s="151"/>
      <c r="T32" s="177">
        <v>0.67</v>
      </c>
      <c r="U32" s="154"/>
    </row>
    <row r="33" spans="1:20" ht="15" customHeight="1" x14ac:dyDescent="0.25">
      <c r="A33" s="30" t="str">
        <f>[2]МЕНЮ!A465</f>
        <v>335/М/ССЖ</v>
      </c>
      <c r="B33" s="248" t="str">
        <f>[2]МЕНЮ!B465</f>
        <v>Макаронные изделия отварные</v>
      </c>
      <c r="C33" s="249"/>
      <c r="D33" s="317">
        <v>110</v>
      </c>
      <c r="E33" s="177">
        <v>3.64</v>
      </c>
      <c r="F33" s="178">
        <v>3.3</v>
      </c>
      <c r="G33" s="177">
        <v>22.48</v>
      </c>
      <c r="H33" s="177">
        <v>133.58000000000001</v>
      </c>
      <c r="I33" s="151"/>
      <c r="J33" s="180"/>
      <c r="K33" s="30" t="str">
        <f>[1]МЕНЮ!A462</f>
        <v>335/М/ССЖ</v>
      </c>
      <c r="L33" s="248" t="str">
        <f>[1]МЕНЮ!B462</f>
        <v>Макаронные изделия отварные</v>
      </c>
      <c r="M33" s="249"/>
      <c r="N33" s="412">
        <v>130</v>
      </c>
      <c r="O33" s="177">
        <v>4.47</v>
      </c>
      <c r="P33" s="177">
        <v>4.12</v>
      </c>
      <c r="Q33" s="177">
        <v>27.62</v>
      </c>
      <c r="R33" s="177">
        <v>164.69</v>
      </c>
      <c r="S33" s="151"/>
      <c r="T33" s="180"/>
    </row>
    <row r="34" spans="1:20" ht="15" customHeight="1" x14ac:dyDescent="0.25">
      <c r="A34" s="30" t="str">
        <f>[2]МЕНЮ!A466</f>
        <v>377/И</v>
      </c>
      <c r="B34" s="248" t="str">
        <f>[2]МЕНЮ!B466</f>
        <v>Чай ягодный, 180/8</v>
      </c>
      <c r="C34" s="249"/>
      <c r="D34" s="317">
        <v>180</v>
      </c>
      <c r="E34" s="177">
        <v>0.15</v>
      </c>
      <c r="F34" s="177">
        <v>0.02</v>
      </c>
      <c r="G34" s="177">
        <v>8.65</v>
      </c>
      <c r="H34" s="178">
        <v>35.799999999999997</v>
      </c>
      <c r="I34" s="151"/>
      <c r="J34" s="177">
        <v>0.95</v>
      </c>
      <c r="K34" s="30" t="str">
        <f>[1]МЕНЮ!A463</f>
        <v>377/И</v>
      </c>
      <c r="L34" s="248" t="str">
        <f>[1]МЕНЮ!B463</f>
        <v>Чай ягодный, 180/10</v>
      </c>
      <c r="M34" s="249"/>
      <c r="N34" s="412">
        <v>180</v>
      </c>
      <c r="O34" s="177">
        <v>0.15</v>
      </c>
      <c r="P34" s="177">
        <v>0.02</v>
      </c>
      <c r="Q34" s="177">
        <v>10.65</v>
      </c>
      <c r="R34" s="177">
        <v>43.78</v>
      </c>
      <c r="S34" s="151"/>
      <c r="T34" s="177">
        <v>0.95</v>
      </c>
    </row>
    <row r="35" spans="1:20" ht="15.75" customHeight="1" thickBot="1" x14ac:dyDescent="0.3">
      <c r="A35" s="30"/>
      <c r="B35" s="240" t="str">
        <f>[2]МЕНЮ!B467</f>
        <v>Хлеб пшеничный</v>
      </c>
      <c r="C35" s="241"/>
      <c r="D35" s="317">
        <v>20</v>
      </c>
      <c r="E35" s="177">
        <v>1.52</v>
      </c>
      <c r="F35" s="177">
        <v>0.16</v>
      </c>
      <c r="G35" s="177">
        <v>9.84</v>
      </c>
      <c r="H35" s="179">
        <v>47</v>
      </c>
      <c r="I35" s="151"/>
      <c r="J35" s="180"/>
      <c r="K35" s="30">
        <f>[1]МЕНЮ!A464</f>
        <v>0</v>
      </c>
      <c r="L35" s="240" t="str">
        <f>[1]МЕНЮ!B464</f>
        <v>Хлеб пшеничный</v>
      </c>
      <c r="M35" s="241"/>
      <c r="N35" s="412">
        <v>30</v>
      </c>
      <c r="O35" s="177">
        <v>2.2799999999999998</v>
      </c>
      <c r="P35" s="177">
        <v>0.24</v>
      </c>
      <c r="Q35" s="177">
        <v>14.76</v>
      </c>
      <c r="R35" s="178">
        <v>70.5</v>
      </c>
      <c r="S35" s="151"/>
      <c r="T35" s="180"/>
    </row>
    <row r="36" spans="1:20" ht="38.25" customHeight="1" x14ac:dyDescent="0.25">
      <c r="A36" s="242" t="s">
        <v>451</v>
      </c>
      <c r="B36" s="238"/>
      <c r="C36" s="238"/>
      <c r="D36" s="238"/>
      <c r="E36" s="238" t="s">
        <v>11</v>
      </c>
      <c r="F36" s="238"/>
      <c r="G36" s="238"/>
      <c r="H36" s="237" t="s">
        <v>12</v>
      </c>
      <c r="I36" s="150" t="s">
        <v>415</v>
      </c>
      <c r="J36" s="34" t="s">
        <v>13</v>
      </c>
      <c r="K36" s="242" t="s">
        <v>452</v>
      </c>
      <c r="L36" s="238"/>
      <c r="M36" s="238"/>
      <c r="N36" s="238"/>
      <c r="O36" s="238" t="s">
        <v>11</v>
      </c>
      <c r="P36" s="238"/>
      <c r="Q36" s="238"/>
      <c r="R36" s="237" t="s">
        <v>12</v>
      </c>
      <c r="S36" s="150" t="s">
        <v>415</v>
      </c>
      <c r="T36" s="34" t="s">
        <v>13</v>
      </c>
    </row>
    <row r="37" spans="1:20" x14ac:dyDescent="0.25">
      <c r="A37" s="243"/>
      <c r="B37" s="244"/>
      <c r="C37" s="244"/>
      <c r="D37" s="244"/>
      <c r="E37" s="173" t="s">
        <v>14</v>
      </c>
      <c r="F37" s="173" t="s">
        <v>15</v>
      </c>
      <c r="G37" s="173" t="s">
        <v>16</v>
      </c>
      <c r="H37" s="239"/>
      <c r="I37" s="150" t="s">
        <v>416</v>
      </c>
      <c r="J37" s="36" t="s">
        <v>17</v>
      </c>
      <c r="K37" s="243"/>
      <c r="L37" s="244"/>
      <c r="M37" s="244"/>
      <c r="N37" s="244"/>
      <c r="O37" s="173" t="s">
        <v>14</v>
      </c>
      <c r="P37" s="173" t="s">
        <v>15</v>
      </c>
      <c r="Q37" s="173" t="s">
        <v>16</v>
      </c>
      <c r="R37" s="239"/>
      <c r="S37" s="150" t="s">
        <v>416</v>
      </c>
      <c r="T37" s="36" t="s">
        <v>17</v>
      </c>
    </row>
    <row r="38" spans="1:20" ht="15.75" thickBot="1" x14ac:dyDescent="0.3">
      <c r="A38" s="245"/>
      <c r="B38" s="246"/>
      <c r="C38" s="246"/>
      <c r="D38" s="246"/>
      <c r="E38" s="153">
        <f>E11+E12+E13+E14+E15+E18+E20+E21+E22+E23+E24+E25+E26+E28+E29+E31+E32+E33+E34+E35</f>
        <v>65.959999999999994</v>
      </c>
      <c r="F38" s="165">
        <f t="shared" ref="F38:J38" si="2">F11+F12+F13+F14+F15+F18+F20+F21+F22+F23+F24+F25+F26+F28+F29+F31+F32+F33+F34+F35</f>
        <v>51.86</v>
      </c>
      <c r="G38" s="153">
        <f t="shared" si="2"/>
        <v>178.73</v>
      </c>
      <c r="H38" s="153">
        <f t="shared" si="2"/>
        <v>1457.05</v>
      </c>
      <c r="I38" s="163">
        <f t="shared" si="2"/>
        <v>0</v>
      </c>
      <c r="J38" s="163">
        <f t="shared" si="2"/>
        <v>50.769999999999996</v>
      </c>
      <c r="K38" s="245"/>
      <c r="L38" s="246"/>
      <c r="M38" s="246"/>
      <c r="N38" s="246"/>
      <c r="O38" s="153">
        <f>O35+O34+O33+O32+O31+O29+O28+O26+O24+O23+O22+O21+O20+O18+O16+O15+O14+O13+O12+O11+O25</f>
        <v>81.719999999999985</v>
      </c>
      <c r="P38" s="153">
        <f t="shared" ref="P38:T38" si="3">P35+P34+P33+P32+P31+P29+P28+P26+P24+P23+P22+P21+P20+P18+P16+P15+P14+P13+P12+P11+P25</f>
        <v>66.08</v>
      </c>
      <c r="Q38" s="153">
        <f t="shared" si="3"/>
        <v>239.83999999999997</v>
      </c>
      <c r="R38" s="153">
        <f t="shared" si="3"/>
        <v>1896.0199999999998</v>
      </c>
      <c r="S38" s="153">
        <f t="shared" si="3"/>
        <v>0</v>
      </c>
      <c r="T38" s="153">
        <f t="shared" si="3"/>
        <v>47.97</v>
      </c>
    </row>
  </sheetData>
  <mergeCells count="72">
    <mergeCell ref="O36:Q36"/>
    <mergeCell ref="R36:R37"/>
    <mergeCell ref="B35:C35"/>
    <mergeCell ref="L35:M35"/>
    <mergeCell ref="A36:D38"/>
    <mergeCell ref="E36:G36"/>
    <mergeCell ref="H36:H37"/>
    <mergeCell ref="K36:N38"/>
    <mergeCell ref="B32:C32"/>
    <mergeCell ref="L32:M32"/>
    <mergeCell ref="B33:C33"/>
    <mergeCell ref="L33:M33"/>
    <mergeCell ref="B34:C34"/>
    <mergeCell ref="L34:M34"/>
    <mergeCell ref="B29:C29"/>
    <mergeCell ref="L29:M29"/>
    <mergeCell ref="A30:J30"/>
    <mergeCell ref="K30:T30"/>
    <mergeCell ref="B31:C31"/>
    <mergeCell ref="L31:M31"/>
    <mergeCell ref="B26:C26"/>
    <mergeCell ref="L26:M26"/>
    <mergeCell ref="A27:J27"/>
    <mergeCell ref="K27:T27"/>
    <mergeCell ref="B28:C28"/>
    <mergeCell ref="L28:M28"/>
    <mergeCell ref="B23:C23"/>
    <mergeCell ref="L23:M23"/>
    <mergeCell ref="B24:C24"/>
    <mergeCell ref="L24:M24"/>
    <mergeCell ref="B25:C25"/>
    <mergeCell ref="L25:M25"/>
    <mergeCell ref="B20:C20"/>
    <mergeCell ref="L20:M20"/>
    <mergeCell ref="B21:C21"/>
    <mergeCell ref="L21:M21"/>
    <mergeCell ref="B22:C22"/>
    <mergeCell ref="L22:M22"/>
    <mergeCell ref="A17:J17"/>
    <mergeCell ref="K17:T17"/>
    <mergeCell ref="B18:C18"/>
    <mergeCell ref="L18:M18"/>
    <mergeCell ref="A19:J19"/>
    <mergeCell ref="K19:T19"/>
    <mergeCell ref="B14:C14"/>
    <mergeCell ref="L14:M14"/>
    <mergeCell ref="B15:C15"/>
    <mergeCell ref="L15:M15"/>
    <mergeCell ref="B16:C16"/>
    <mergeCell ref="L16:M16"/>
    <mergeCell ref="B11:C11"/>
    <mergeCell ref="L11:M11"/>
    <mergeCell ref="B12:C12"/>
    <mergeCell ref="L12:M12"/>
    <mergeCell ref="B13:C13"/>
    <mergeCell ref="L13:M13"/>
    <mergeCell ref="L8:M9"/>
    <mergeCell ref="N8:N9"/>
    <mergeCell ref="O8:Q8"/>
    <mergeCell ref="R8:R9"/>
    <mergeCell ref="A10:J10"/>
    <mergeCell ref="K10:T10"/>
    <mergeCell ref="A1:J1"/>
    <mergeCell ref="K1:T1"/>
    <mergeCell ref="D5:H5"/>
    <mergeCell ref="N5:R5"/>
    <mergeCell ref="A8:A9"/>
    <mergeCell ref="B8:C9"/>
    <mergeCell ref="D8:D9"/>
    <mergeCell ref="E8:G8"/>
    <mergeCell ref="H8:H9"/>
    <mergeCell ref="K8:K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17FB0-16C3-43B0-8207-46C1E63F47A6}">
  <dimension ref="A1:Y38"/>
  <sheetViews>
    <sheetView topLeftCell="A3" workbookViewId="0">
      <selection activeCell="M5" sqref="M5"/>
    </sheetView>
  </sheetViews>
  <sheetFormatPr defaultRowHeight="15" x14ac:dyDescent="0.25"/>
  <cols>
    <col min="1" max="1" width="10.140625" customWidth="1"/>
    <col min="2" max="2" width="10.42578125" customWidth="1"/>
    <col min="3" max="3" width="23.28515625" customWidth="1"/>
    <col min="4" max="4" width="9.85546875" bestFit="1" customWidth="1"/>
    <col min="5" max="5" width="9.42578125" customWidth="1"/>
    <col min="6" max="6" width="7" customWidth="1"/>
    <col min="7" max="7" width="7.7109375" customWidth="1"/>
    <col min="9" max="9" width="0" hidden="1" customWidth="1"/>
    <col min="11" max="11" width="10.7109375" customWidth="1"/>
    <col min="13" max="13" width="24.42578125" customWidth="1"/>
    <col min="14" max="14" width="9.85546875" bestFit="1" customWidth="1"/>
    <col min="19" max="19" width="0" hidden="1" customWidth="1"/>
    <col min="25" max="25" width="11.140625" customWidth="1"/>
  </cols>
  <sheetData>
    <row r="1" spans="1:25" ht="15.75" hidden="1" thickBot="1" x14ac:dyDescent="0.3">
      <c r="A1" s="230"/>
      <c r="B1" s="219"/>
      <c r="C1" s="219"/>
      <c r="D1" s="219"/>
      <c r="E1" s="219"/>
      <c r="F1" s="219"/>
      <c r="G1" s="219"/>
      <c r="H1" s="219"/>
      <c r="I1" s="219"/>
      <c r="J1" s="231"/>
      <c r="K1" s="230"/>
      <c r="L1" s="219"/>
      <c r="M1" s="219"/>
      <c r="N1" s="219"/>
      <c r="O1" s="219"/>
      <c r="P1" s="219"/>
      <c r="Q1" s="219"/>
      <c r="R1" s="219"/>
      <c r="S1" s="219"/>
      <c r="T1" s="231"/>
    </row>
    <row r="2" spans="1:25" ht="15.75" hidden="1" thickBot="1" x14ac:dyDescent="0.3">
      <c r="A2" s="1"/>
      <c r="B2" s="2"/>
      <c r="C2" s="2"/>
      <c r="D2" s="2"/>
      <c r="E2" s="2"/>
      <c r="F2" s="2"/>
      <c r="G2" s="2"/>
      <c r="H2" s="3"/>
      <c r="I2" s="3"/>
      <c r="J2" s="4"/>
      <c r="K2" s="1"/>
      <c r="L2" s="2"/>
      <c r="M2" s="2"/>
      <c r="N2" s="2"/>
      <c r="O2" s="2"/>
      <c r="P2" s="2"/>
      <c r="Q2" s="2"/>
      <c r="R2" s="3"/>
      <c r="S2" s="3"/>
      <c r="T2" s="4"/>
    </row>
    <row r="3" spans="1:25" ht="13.9" customHeight="1" x14ac:dyDescent="0.25">
      <c r="A3" s="77">
        <v>1</v>
      </c>
      <c r="B3" s="78" t="s">
        <v>1</v>
      </c>
      <c r="C3" s="79">
        <v>1</v>
      </c>
      <c r="D3" s="80"/>
      <c r="E3" s="80"/>
      <c r="F3" s="80"/>
      <c r="G3" s="80"/>
      <c r="H3" s="81"/>
      <c r="I3" s="81"/>
      <c r="J3" s="82"/>
      <c r="K3" s="2"/>
      <c r="L3" s="5" t="s">
        <v>1</v>
      </c>
      <c r="M3" s="6">
        <v>1</v>
      </c>
      <c r="N3" s="2"/>
      <c r="O3" s="2"/>
      <c r="P3" s="2"/>
      <c r="Q3" s="2"/>
      <c r="R3" s="3"/>
      <c r="S3" s="3"/>
      <c r="T3" s="4"/>
    </row>
    <row r="4" spans="1:25" hidden="1" x14ac:dyDescent="0.25">
      <c r="A4" s="1"/>
      <c r="B4" s="5" t="s">
        <v>2</v>
      </c>
      <c r="C4" s="6">
        <v>1</v>
      </c>
      <c r="D4" s="2"/>
      <c r="E4" s="2"/>
      <c r="F4" s="2"/>
      <c r="G4" s="2"/>
      <c r="H4" s="3"/>
      <c r="I4" s="3"/>
      <c r="J4" s="4"/>
      <c r="K4" s="2"/>
      <c r="L4" s="5" t="s">
        <v>2</v>
      </c>
      <c r="M4" s="6">
        <v>1</v>
      </c>
      <c r="N4" s="2"/>
      <c r="O4" s="2"/>
      <c r="P4" s="2"/>
      <c r="Q4" s="2"/>
      <c r="R4" s="3"/>
      <c r="S4" s="3"/>
      <c r="T4" s="4"/>
    </row>
    <row r="5" spans="1:25" x14ac:dyDescent="0.25">
      <c r="A5" s="1"/>
      <c r="B5" s="5" t="s">
        <v>3</v>
      </c>
      <c r="C5" s="7" t="s">
        <v>446</v>
      </c>
      <c r="D5" s="262"/>
      <c r="E5" s="262"/>
      <c r="F5" s="262"/>
      <c r="G5" s="262"/>
      <c r="H5" s="262"/>
      <c r="I5" s="171"/>
      <c r="J5" s="4"/>
      <c r="K5" s="2"/>
      <c r="L5" s="5" t="s">
        <v>3</v>
      </c>
      <c r="M5" s="7" t="s">
        <v>446</v>
      </c>
      <c r="N5" s="262"/>
      <c r="O5" s="262"/>
      <c r="P5" s="262"/>
      <c r="Q5" s="262"/>
      <c r="R5" s="262"/>
      <c r="S5" s="171"/>
      <c r="T5" s="4"/>
    </row>
    <row r="6" spans="1:25" x14ac:dyDescent="0.25">
      <c r="A6" s="1"/>
      <c r="B6" s="8" t="s">
        <v>6</v>
      </c>
      <c r="C6" s="186" t="s">
        <v>413</v>
      </c>
      <c r="D6" s="2"/>
      <c r="E6" s="2"/>
      <c r="F6" s="2"/>
      <c r="G6" s="2"/>
      <c r="H6" s="3"/>
      <c r="I6" s="3"/>
      <c r="J6" s="4"/>
      <c r="K6" s="2"/>
      <c r="L6" s="8" t="s">
        <v>6</v>
      </c>
      <c r="M6" s="186" t="s">
        <v>276</v>
      </c>
      <c r="N6" s="2"/>
      <c r="O6" s="2"/>
      <c r="P6" s="2"/>
      <c r="Q6" s="2"/>
      <c r="R6" s="3"/>
      <c r="S6" s="3"/>
      <c r="T6" s="4"/>
    </row>
    <row r="7" spans="1:25" x14ac:dyDescent="0.25">
      <c r="A7" s="1"/>
      <c r="B7" s="2"/>
      <c r="C7" s="99"/>
      <c r="D7" s="99"/>
      <c r="E7" s="2"/>
      <c r="F7" s="2"/>
      <c r="G7" s="2"/>
      <c r="H7" s="3"/>
      <c r="I7" s="3"/>
      <c r="J7" s="4"/>
      <c r="K7" s="2"/>
      <c r="L7" s="2"/>
      <c r="M7" s="99"/>
      <c r="N7" s="99"/>
      <c r="O7" s="2"/>
      <c r="P7" s="2"/>
      <c r="Q7" s="2"/>
      <c r="R7" s="3"/>
      <c r="S7" s="3"/>
      <c r="T7" s="4"/>
    </row>
    <row r="8" spans="1:25" ht="38.25" x14ac:dyDescent="0.25">
      <c r="A8" s="233" t="s">
        <v>8</v>
      </c>
      <c r="B8" s="234" t="s">
        <v>9</v>
      </c>
      <c r="C8" s="234"/>
      <c r="D8" s="234" t="s">
        <v>375</v>
      </c>
      <c r="E8" s="234" t="s">
        <v>11</v>
      </c>
      <c r="F8" s="234"/>
      <c r="G8" s="234"/>
      <c r="H8" s="235" t="s">
        <v>12</v>
      </c>
      <c r="I8" s="150" t="s">
        <v>415</v>
      </c>
      <c r="J8" s="10" t="s">
        <v>13</v>
      </c>
      <c r="K8" s="236" t="s">
        <v>8</v>
      </c>
      <c r="L8" s="234" t="s">
        <v>9</v>
      </c>
      <c r="M8" s="234"/>
      <c r="N8" s="234" t="s">
        <v>372</v>
      </c>
      <c r="O8" s="234" t="s">
        <v>11</v>
      </c>
      <c r="P8" s="234"/>
      <c r="Q8" s="234"/>
      <c r="R8" s="235" t="s">
        <v>12</v>
      </c>
      <c r="S8" s="150" t="s">
        <v>415</v>
      </c>
      <c r="T8" s="12" t="s">
        <v>13</v>
      </c>
    </row>
    <row r="9" spans="1:25" ht="24" customHeight="1" x14ac:dyDescent="0.25">
      <c r="A9" s="233"/>
      <c r="B9" s="234"/>
      <c r="C9" s="234"/>
      <c r="D9" s="234"/>
      <c r="E9" s="172" t="s">
        <v>14</v>
      </c>
      <c r="F9" s="172" t="s">
        <v>15</v>
      </c>
      <c r="G9" s="172" t="s">
        <v>16</v>
      </c>
      <c r="H9" s="235"/>
      <c r="I9" s="150" t="s">
        <v>416</v>
      </c>
      <c r="J9" s="12" t="s">
        <v>17</v>
      </c>
      <c r="K9" s="236"/>
      <c r="L9" s="234"/>
      <c r="M9" s="234"/>
      <c r="N9" s="234"/>
      <c r="O9" s="172" t="s">
        <v>14</v>
      </c>
      <c r="P9" s="172" t="s">
        <v>15</v>
      </c>
      <c r="Q9" s="172" t="s">
        <v>16</v>
      </c>
      <c r="R9" s="235"/>
      <c r="S9" s="150" t="s">
        <v>416</v>
      </c>
      <c r="T9" s="12" t="s">
        <v>17</v>
      </c>
    </row>
    <row r="10" spans="1:25" x14ac:dyDescent="0.25">
      <c r="A10" s="252" t="s">
        <v>18</v>
      </c>
      <c r="B10" s="253"/>
      <c r="C10" s="253"/>
      <c r="D10" s="253"/>
      <c r="E10" s="253"/>
      <c r="F10" s="253"/>
      <c r="G10" s="253"/>
      <c r="H10" s="253"/>
      <c r="I10" s="254"/>
      <c r="J10" s="255"/>
      <c r="K10" s="258"/>
      <c r="L10" s="253"/>
      <c r="M10" s="253"/>
      <c r="N10" s="253"/>
      <c r="O10" s="253"/>
      <c r="P10" s="253"/>
      <c r="Q10" s="253"/>
      <c r="R10" s="253"/>
      <c r="S10" s="254"/>
      <c r="T10" s="255"/>
    </row>
    <row r="11" spans="1:25" ht="15" customHeight="1" x14ac:dyDescent="0.25">
      <c r="A11" s="175" t="str">
        <f>[2]МЕНЮ!A480</f>
        <v>6/М</v>
      </c>
      <c r="B11" s="316" t="str">
        <f>[2]МЕНЮ!B480</f>
        <v>Масло сливочное</v>
      </c>
      <c r="C11" s="249"/>
      <c r="D11" s="317">
        <v>5</v>
      </c>
      <c r="E11" s="177">
        <v>0.03</v>
      </c>
      <c r="F11" s="177">
        <v>4.13</v>
      </c>
      <c r="G11" s="177">
        <v>0.04</v>
      </c>
      <c r="H11" s="178">
        <v>37.4</v>
      </c>
      <c r="I11" s="152"/>
      <c r="J11" s="180"/>
      <c r="K11" s="175" t="str">
        <f>[1]МЕНЮ!A477</f>
        <v>6/М</v>
      </c>
      <c r="L11" s="316" t="str">
        <f>[1]МЕНЮ!B477</f>
        <v>Масло сливочное</v>
      </c>
      <c r="M11" s="249"/>
      <c r="N11" s="413">
        <v>7</v>
      </c>
      <c r="O11" s="177">
        <v>0.04</v>
      </c>
      <c r="P11" s="177">
        <v>5.78</v>
      </c>
      <c r="Q11" s="177">
        <v>0.06</v>
      </c>
      <c r="R11" s="177">
        <v>52.36</v>
      </c>
      <c r="S11" s="152"/>
      <c r="T11" s="180"/>
      <c r="U11" s="154"/>
      <c r="V11" s="167"/>
      <c r="W11" s="167"/>
      <c r="X11" s="167"/>
      <c r="Y11" s="167"/>
    </row>
    <row r="12" spans="1:25" ht="15" customHeight="1" x14ac:dyDescent="0.25">
      <c r="A12" s="176" t="str">
        <f>[2]МЕНЮ!A481</f>
        <v>7/М</v>
      </c>
      <c r="B12" s="316" t="str">
        <f>[2]МЕНЮ!B481</f>
        <v>Сыр полутвердый</v>
      </c>
      <c r="C12" s="249"/>
      <c r="D12" s="317">
        <v>10</v>
      </c>
      <c r="E12" s="177">
        <v>2.3199999999999998</v>
      </c>
      <c r="F12" s="177">
        <v>2.95</v>
      </c>
      <c r="G12" s="180"/>
      <c r="H12" s="178">
        <v>36.4</v>
      </c>
      <c r="I12" s="151"/>
      <c r="J12" s="177">
        <v>7.0000000000000007E-2</v>
      </c>
      <c r="K12" s="176" t="str">
        <f>[1]МЕНЮ!A478</f>
        <v>7/М</v>
      </c>
      <c r="L12" s="316" t="str">
        <f>[1]МЕНЮ!B478</f>
        <v>Сыр полутвердый</v>
      </c>
      <c r="M12" s="249"/>
      <c r="N12" s="413">
        <v>15</v>
      </c>
      <c r="O12" s="177">
        <v>3.48</v>
      </c>
      <c r="P12" s="177">
        <v>4.43</v>
      </c>
      <c r="Q12" s="180"/>
      <c r="R12" s="178">
        <v>54.6</v>
      </c>
      <c r="S12" s="151"/>
      <c r="T12" s="177">
        <v>0.11</v>
      </c>
      <c r="V12" s="166"/>
      <c r="W12" s="166"/>
      <c r="X12" s="166"/>
      <c r="Y12" s="167"/>
    </row>
    <row r="13" spans="1:25" ht="15" customHeight="1" x14ac:dyDescent="0.25">
      <c r="A13" s="176" t="str">
        <f>[2]МЕНЮ!A482</f>
        <v>172/И</v>
      </c>
      <c r="B13" s="316" t="str">
        <f>[2]МЕНЮ!B482</f>
        <v>Хлопья кукурузные с молоком</v>
      </c>
      <c r="C13" s="249"/>
      <c r="D13" s="317">
        <v>150</v>
      </c>
      <c r="E13" s="177">
        <v>5.1100000000000003</v>
      </c>
      <c r="F13" s="177">
        <v>4.18</v>
      </c>
      <c r="G13" s="177">
        <v>22.55</v>
      </c>
      <c r="H13" s="179">
        <v>150</v>
      </c>
      <c r="I13" s="151"/>
      <c r="J13" s="177">
        <v>1.69</v>
      </c>
      <c r="K13" s="176" t="str">
        <f>[1]МЕНЮ!A479</f>
        <v>172/И</v>
      </c>
      <c r="L13" s="316" t="str">
        <f>[1]МЕНЮ!B479</f>
        <v>Хлопья кукурузные с молоком</v>
      </c>
      <c r="M13" s="249"/>
      <c r="N13" s="413">
        <v>200</v>
      </c>
      <c r="O13" s="177">
        <v>7.32</v>
      </c>
      <c r="P13" s="177">
        <v>5.16</v>
      </c>
      <c r="Q13" s="178">
        <v>40.4</v>
      </c>
      <c r="R13" s="179">
        <v>240</v>
      </c>
      <c r="S13" s="151"/>
      <c r="T13" s="177">
        <v>2.08</v>
      </c>
      <c r="V13" s="166"/>
      <c r="W13" s="166"/>
      <c r="X13" s="166"/>
      <c r="Y13" s="167"/>
    </row>
    <row r="14" spans="1:25" ht="15" customHeight="1" x14ac:dyDescent="0.25">
      <c r="A14" s="13" t="str">
        <f>[2]МЕНЮ!A483</f>
        <v>416/М/ССЖ</v>
      </c>
      <c r="B14" s="316" t="str">
        <f>[2]МЕНЮ!B483</f>
        <v>Какао на молоке (3,2%), 180/8</v>
      </c>
      <c r="C14" s="249"/>
      <c r="D14" s="317">
        <v>180</v>
      </c>
      <c r="E14" s="177">
        <v>3.39</v>
      </c>
      <c r="F14" s="178">
        <v>3.5</v>
      </c>
      <c r="G14" s="177">
        <v>12.89</v>
      </c>
      <c r="H14" s="178">
        <v>97.7</v>
      </c>
      <c r="I14" s="151"/>
      <c r="J14" s="178">
        <v>1.3</v>
      </c>
      <c r="K14" s="13" t="str">
        <f>[1]МЕНЮ!A480</f>
        <v>416/М/ССЖ</v>
      </c>
      <c r="L14" s="316" t="str">
        <f>[1]МЕНЮ!B480</f>
        <v>Какао на молоке (3,2%), 180/10</v>
      </c>
      <c r="M14" s="249"/>
      <c r="N14" s="413">
        <v>180</v>
      </c>
      <c r="O14" s="177">
        <v>3.39</v>
      </c>
      <c r="P14" s="178">
        <v>3.5</v>
      </c>
      <c r="Q14" s="177">
        <v>14.88</v>
      </c>
      <c r="R14" s="177">
        <v>105.68</v>
      </c>
      <c r="S14" s="151"/>
      <c r="T14" s="178">
        <v>1.3</v>
      </c>
      <c r="V14" s="166"/>
      <c r="W14" s="154"/>
      <c r="Y14" s="161"/>
    </row>
    <row r="15" spans="1:25" ht="14.25" customHeight="1" x14ac:dyDescent="0.25">
      <c r="A15" s="13"/>
      <c r="B15" s="316" t="str">
        <f>[2]МЕНЮ!B484</f>
        <v>Хлеб пшеничный</v>
      </c>
      <c r="C15" s="249"/>
      <c r="D15" s="317">
        <v>15</v>
      </c>
      <c r="E15" s="177">
        <v>1.1399999999999999</v>
      </c>
      <c r="F15" s="177">
        <v>0.12</v>
      </c>
      <c r="G15" s="177">
        <v>7.38</v>
      </c>
      <c r="H15" s="177">
        <v>35.25</v>
      </c>
      <c r="I15" s="151"/>
      <c r="J15" s="180"/>
      <c r="K15" s="13">
        <f>[1]МЕНЮ!A481</f>
        <v>0</v>
      </c>
      <c r="L15" s="316" t="str">
        <f>[1]МЕНЮ!B481</f>
        <v>Хлеб пшеничный</v>
      </c>
      <c r="M15" s="249"/>
      <c r="N15" s="413">
        <v>20</v>
      </c>
      <c r="O15" s="177">
        <v>1.52</v>
      </c>
      <c r="P15" s="177">
        <v>0.16</v>
      </c>
      <c r="Q15" s="177">
        <v>9.84</v>
      </c>
      <c r="R15" s="179">
        <v>47</v>
      </c>
      <c r="S15" s="151"/>
      <c r="T15" s="180"/>
      <c r="U15" s="154"/>
      <c r="V15" s="166"/>
      <c r="X15" s="154"/>
      <c r="Y15" s="161"/>
    </row>
    <row r="16" spans="1:25" ht="15" hidden="1" customHeight="1" x14ac:dyDescent="0.25">
      <c r="A16" s="13"/>
      <c r="B16" s="250"/>
      <c r="C16" s="249"/>
      <c r="D16" s="14"/>
      <c r="E16" s="15"/>
      <c r="F16" s="15"/>
      <c r="G16" s="15"/>
      <c r="H16" s="16"/>
      <c r="I16" s="151"/>
      <c r="J16" s="17"/>
      <c r="K16" s="156"/>
      <c r="L16" s="260"/>
      <c r="M16" s="260"/>
      <c r="N16" s="14"/>
      <c r="O16" s="15"/>
      <c r="P16" s="15"/>
      <c r="Q16" s="15"/>
      <c r="R16" s="16"/>
      <c r="S16" s="151"/>
      <c r="T16" s="17"/>
      <c r="V16" s="154"/>
      <c r="Y16" s="154"/>
    </row>
    <row r="17" spans="1:25" x14ac:dyDescent="0.25">
      <c r="A17" s="252" t="s">
        <v>428</v>
      </c>
      <c r="B17" s="253"/>
      <c r="C17" s="253"/>
      <c r="D17" s="253"/>
      <c r="E17" s="253"/>
      <c r="F17" s="253"/>
      <c r="G17" s="253"/>
      <c r="H17" s="253"/>
      <c r="I17" s="254"/>
      <c r="J17" s="255"/>
      <c r="K17" s="258"/>
      <c r="L17" s="253"/>
      <c r="M17" s="253"/>
      <c r="N17" s="253"/>
      <c r="O17" s="253"/>
      <c r="P17" s="253"/>
      <c r="Q17" s="253"/>
      <c r="R17" s="253"/>
      <c r="S17" s="254"/>
      <c r="T17" s="255"/>
      <c r="V17" s="154"/>
      <c r="Y17" s="154"/>
    </row>
    <row r="18" spans="1:25" ht="16.5" x14ac:dyDescent="0.25">
      <c r="A18" s="175" t="str">
        <f>[2]МЕНЮ!A487</f>
        <v>386/М</v>
      </c>
      <c r="B18" s="248" t="str">
        <f>[2]МЕНЮ!B487</f>
        <v>Банан</v>
      </c>
      <c r="C18" s="249"/>
      <c r="D18" s="176">
        <v>100</v>
      </c>
      <c r="E18" s="178">
        <v>1.5</v>
      </c>
      <c r="F18" s="178">
        <v>0.5</v>
      </c>
      <c r="G18" s="179">
        <v>21</v>
      </c>
      <c r="H18" s="179">
        <v>96</v>
      </c>
      <c r="I18" s="151"/>
      <c r="J18" s="20">
        <v>10</v>
      </c>
      <c r="K18" s="155" t="str">
        <f t="shared" ref="K18:T18" si="0">A18</f>
        <v>386/М</v>
      </c>
      <c r="L18" s="259" t="str">
        <f t="shared" si="0"/>
        <v>Банан</v>
      </c>
      <c r="M18" s="260"/>
      <c r="N18" s="14">
        <f t="shared" si="0"/>
        <v>100</v>
      </c>
      <c r="O18" s="15">
        <f t="shared" si="0"/>
        <v>1.5</v>
      </c>
      <c r="P18" s="15">
        <f t="shared" si="0"/>
        <v>0.5</v>
      </c>
      <c r="Q18" s="15">
        <f t="shared" si="0"/>
        <v>21</v>
      </c>
      <c r="R18" s="16">
        <f t="shared" si="0"/>
        <v>96</v>
      </c>
      <c r="S18" s="151">
        <f t="shared" si="0"/>
        <v>0</v>
      </c>
      <c r="T18" s="20">
        <f t="shared" si="0"/>
        <v>10</v>
      </c>
      <c r="U18" s="168"/>
    </row>
    <row r="19" spans="1:25" x14ac:dyDescent="0.25">
      <c r="A19" s="261" t="s">
        <v>29</v>
      </c>
      <c r="B19" s="256"/>
      <c r="C19" s="256"/>
      <c r="D19" s="256"/>
      <c r="E19" s="256"/>
      <c r="F19" s="256"/>
      <c r="G19" s="256"/>
      <c r="H19" s="256"/>
      <c r="I19" s="256"/>
      <c r="J19" s="257"/>
      <c r="K19" s="256"/>
      <c r="L19" s="256"/>
      <c r="M19" s="256"/>
      <c r="N19" s="256"/>
      <c r="O19" s="256"/>
      <c r="P19" s="256"/>
      <c r="Q19" s="256"/>
      <c r="R19" s="256"/>
      <c r="S19" s="256"/>
      <c r="T19" s="257"/>
      <c r="V19" s="154"/>
    </row>
    <row r="20" spans="1:25" s="158" customFormat="1" ht="15" customHeight="1" x14ac:dyDescent="0.25">
      <c r="A20" s="30" t="str">
        <f>[2]МЕНЮ!A490</f>
        <v>38/И</v>
      </c>
      <c r="B20" s="334" t="str">
        <f>[2]МЕНЮ!B490</f>
        <v>Салат из папоротника с яйцом</v>
      </c>
      <c r="C20" s="335"/>
      <c r="D20" s="317">
        <v>30</v>
      </c>
      <c r="E20" s="177">
        <v>1.56</v>
      </c>
      <c r="F20" s="177">
        <v>3.05</v>
      </c>
      <c r="G20" s="177">
        <v>1.19</v>
      </c>
      <c r="H20" s="177">
        <v>38.26</v>
      </c>
      <c r="I20" s="27"/>
      <c r="J20" s="177">
        <v>0.28999999999999998</v>
      </c>
      <c r="K20" s="30" t="str">
        <f t="shared" ref="K20:M26" si="1">A20</f>
        <v>38/И</v>
      </c>
      <c r="L20" s="334" t="str">
        <f t="shared" si="1"/>
        <v>Салат из папоротника с яйцом</v>
      </c>
      <c r="M20" s="335"/>
      <c r="N20" s="414">
        <v>60</v>
      </c>
      <c r="O20" s="177">
        <v>3.23</v>
      </c>
      <c r="P20" s="178">
        <v>5.2</v>
      </c>
      <c r="Q20" s="177">
        <v>2.33</v>
      </c>
      <c r="R20" s="177">
        <v>68.790000000000006</v>
      </c>
      <c r="S20" s="27"/>
      <c r="T20" s="178">
        <v>0.6</v>
      </c>
      <c r="U20" s="157"/>
    </row>
    <row r="21" spans="1:25" s="158" customFormat="1" ht="15" customHeight="1" x14ac:dyDescent="0.25">
      <c r="A21" s="30" t="str">
        <f>[2]МЕНЮ!A491</f>
        <v>144/М/ССЖ</v>
      </c>
      <c r="B21" s="334" t="str">
        <f>[2]МЕНЮ!B491</f>
        <v>Суп-пюре из разных овощей</v>
      </c>
      <c r="C21" s="335"/>
      <c r="D21" s="317">
        <v>180</v>
      </c>
      <c r="E21" s="177">
        <v>2.58</v>
      </c>
      <c r="F21" s="177">
        <v>4.0599999999999996</v>
      </c>
      <c r="G21" s="177">
        <v>11.39</v>
      </c>
      <c r="H21" s="177">
        <v>93.02</v>
      </c>
      <c r="I21" s="27"/>
      <c r="J21" s="177">
        <v>9.07</v>
      </c>
      <c r="K21" s="30" t="str">
        <f t="shared" si="1"/>
        <v>144/М/ССЖ</v>
      </c>
      <c r="L21" s="334" t="str">
        <f t="shared" si="1"/>
        <v>Суп-пюре из разных овощей</v>
      </c>
      <c r="M21" s="335"/>
      <c r="N21" s="414">
        <v>200</v>
      </c>
      <c r="O21" s="177">
        <v>2.85</v>
      </c>
      <c r="P21" s="177">
        <v>4.17</v>
      </c>
      <c r="Q21" s="177">
        <v>12.62</v>
      </c>
      <c r="R21" s="177">
        <v>100.03</v>
      </c>
      <c r="S21" s="27"/>
      <c r="T21" s="177">
        <v>10.18</v>
      </c>
      <c r="U21" s="157"/>
    </row>
    <row r="22" spans="1:25" s="158" customFormat="1" ht="15" customHeight="1" x14ac:dyDescent="0.25">
      <c r="A22" s="30" t="str">
        <f>[2]МЕНЮ!A492</f>
        <v>293/М/ССЖ</v>
      </c>
      <c r="B22" s="334" t="str">
        <f>[2]МЕНЮ!B492</f>
        <v>Гуляш из отварной говядины</v>
      </c>
      <c r="C22" s="335"/>
      <c r="D22" s="317">
        <v>60</v>
      </c>
      <c r="E22" s="177">
        <v>9.7799999999999994</v>
      </c>
      <c r="F22" s="177">
        <v>6.86</v>
      </c>
      <c r="G22" s="177">
        <v>1.33</v>
      </c>
      <c r="H22" s="178">
        <v>107.4</v>
      </c>
      <c r="I22" s="27"/>
      <c r="J22" s="177">
        <v>0.46</v>
      </c>
      <c r="K22" s="30" t="str">
        <f t="shared" si="1"/>
        <v>293/М/ССЖ</v>
      </c>
      <c r="L22" s="334" t="str">
        <f t="shared" si="1"/>
        <v>Гуляш из отварной говядины</v>
      </c>
      <c r="M22" s="335"/>
      <c r="N22" s="414">
        <v>80</v>
      </c>
      <c r="O22" s="177">
        <v>11.78</v>
      </c>
      <c r="P22" s="177">
        <v>8.43</v>
      </c>
      <c r="Q22" s="177">
        <v>1.48</v>
      </c>
      <c r="R22" s="178">
        <v>130.4</v>
      </c>
      <c r="S22" s="27"/>
      <c r="T22" s="177">
        <v>0.54</v>
      </c>
      <c r="U22" s="157"/>
    </row>
    <row r="23" spans="1:25" s="158" customFormat="1" ht="15" customHeight="1" x14ac:dyDescent="0.25">
      <c r="A23" s="30" t="str">
        <f>[2]МЕНЮ!A493</f>
        <v>330/М/ССЖ</v>
      </c>
      <c r="B23" s="334" t="str">
        <f>[2]МЕНЮ!B493</f>
        <v>Каша гречневая рассыпчатая</v>
      </c>
      <c r="C23" s="335"/>
      <c r="D23" s="317">
        <v>110</v>
      </c>
      <c r="E23" s="177">
        <v>4.28</v>
      </c>
      <c r="F23" s="177">
        <v>3.95</v>
      </c>
      <c r="G23" s="177">
        <v>18.739999999999998</v>
      </c>
      <c r="H23" s="177">
        <v>126.89</v>
      </c>
      <c r="I23" s="27"/>
      <c r="J23" s="180"/>
      <c r="K23" s="30" t="str">
        <f t="shared" si="1"/>
        <v>330/М/ССЖ</v>
      </c>
      <c r="L23" s="334" t="str">
        <f t="shared" si="1"/>
        <v>Каша гречневая рассыпчатая</v>
      </c>
      <c r="M23" s="335"/>
      <c r="N23" s="414">
        <v>130</v>
      </c>
      <c r="O23" s="177">
        <v>5.23</v>
      </c>
      <c r="P23" s="177">
        <v>4.91</v>
      </c>
      <c r="Q23" s="178">
        <v>22.9</v>
      </c>
      <c r="R23" s="177">
        <v>155.84</v>
      </c>
      <c r="S23" s="27"/>
      <c r="T23" s="180"/>
      <c r="U23" s="157"/>
    </row>
    <row r="24" spans="1:25" s="158" customFormat="1" ht="16.5" x14ac:dyDescent="0.25">
      <c r="A24" s="30"/>
      <c r="B24" s="334" t="str">
        <f>[2]МЕНЮ!B494</f>
        <v>Сок фруктово-овощной</v>
      </c>
      <c r="C24" s="335"/>
      <c r="D24" s="317">
        <v>150</v>
      </c>
      <c r="E24" s="177">
        <v>1.35</v>
      </c>
      <c r="F24" s="177">
        <v>0.15</v>
      </c>
      <c r="G24" s="178">
        <v>17.399999999999999</v>
      </c>
      <c r="H24" s="179">
        <v>78</v>
      </c>
      <c r="I24" s="27"/>
      <c r="J24" s="178">
        <v>3.9</v>
      </c>
      <c r="K24" s="30"/>
      <c r="L24" s="334" t="str">
        <f t="shared" si="1"/>
        <v>Сок фруктово-овощной</v>
      </c>
      <c r="M24" s="335"/>
      <c r="N24" s="414">
        <v>180</v>
      </c>
      <c r="O24" s="177">
        <v>1.62</v>
      </c>
      <c r="P24" s="177">
        <v>0.18</v>
      </c>
      <c r="Q24" s="177">
        <v>20.88</v>
      </c>
      <c r="R24" s="178">
        <v>93.6</v>
      </c>
      <c r="S24" s="27"/>
      <c r="T24" s="177">
        <v>4.68</v>
      </c>
    </row>
    <row r="25" spans="1:25" s="161" customFormat="1" ht="15" customHeight="1" x14ac:dyDescent="0.25">
      <c r="A25" s="30"/>
      <c r="B25" s="334" t="str">
        <f>[2]МЕНЮ!B495</f>
        <v>Хлеб пшеничный</v>
      </c>
      <c r="C25" s="335"/>
      <c r="D25" s="317">
        <v>20</v>
      </c>
      <c r="E25" s="177">
        <v>1.52</v>
      </c>
      <c r="F25" s="177">
        <v>0.16</v>
      </c>
      <c r="G25" s="177">
        <v>9.84</v>
      </c>
      <c r="H25" s="179">
        <v>47</v>
      </c>
      <c r="I25" s="159"/>
      <c r="J25" s="180"/>
      <c r="K25" s="30"/>
      <c r="L25" s="334" t="str">
        <f t="shared" si="1"/>
        <v>Хлеб пшеничный</v>
      </c>
      <c r="M25" s="335"/>
      <c r="N25" s="414">
        <v>20</v>
      </c>
      <c r="O25" s="177">
        <v>1.52</v>
      </c>
      <c r="P25" s="177">
        <v>0.16</v>
      </c>
      <c r="Q25" s="177">
        <v>9.84</v>
      </c>
      <c r="R25" s="179">
        <v>47</v>
      </c>
      <c r="S25" s="27"/>
      <c r="T25" s="180"/>
      <c r="U25" s="160"/>
    </row>
    <row r="26" spans="1:25" s="158" customFormat="1" ht="15" customHeight="1" x14ac:dyDescent="0.25">
      <c r="A26" s="30"/>
      <c r="B26" s="334" t="str">
        <f>[2]МЕНЮ!B496</f>
        <v>Хлеб ржано-пшеничный</v>
      </c>
      <c r="C26" s="210"/>
      <c r="D26" s="317">
        <v>10</v>
      </c>
      <c r="E26" s="177">
        <v>0.56000000000000005</v>
      </c>
      <c r="F26" s="177">
        <v>0.11</v>
      </c>
      <c r="G26" s="177">
        <v>4.9400000000000004</v>
      </c>
      <c r="H26" s="178">
        <v>23.2</v>
      </c>
      <c r="I26" s="27"/>
      <c r="J26" s="180"/>
      <c r="K26" s="30"/>
      <c r="L26" s="334" t="str">
        <f t="shared" si="1"/>
        <v>Хлеб ржано-пшеничный</v>
      </c>
      <c r="M26" s="210"/>
      <c r="N26" s="414">
        <v>30</v>
      </c>
      <c r="O26" s="177">
        <v>1.68</v>
      </c>
      <c r="P26" s="177">
        <v>0.33</v>
      </c>
      <c r="Q26" s="177">
        <v>14.82</v>
      </c>
      <c r="R26" s="178">
        <v>69.599999999999994</v>
      </c>
      <c r="S26" s="27"/>
      <c r="T26" s="180"/>
      <c r="U26" s="157"/>
    </row>
    <row r="27" spans="1:25" x14ac:dyDescent="0.25">
      <c r="A27" s="252" t="s">
        <v>38</v>
      </c>
      <c r="B27" s="253"/>
      <c r="C27" s="253"/>
      <c r="D27" s="253"/>
      <c r="E27" s="253"/>
      <c r="F27" s="253"/>
      <c r="G27" s="253"/>
      <c r="H27" s="253"/>
      <c r="I27" s="254"/>
      <c r="J27" s="255"/>
      <c r="K27" s="256"/>
      <c r="L27" s="256"/>
      <c r="M27" s="256"/>
      <c r="N27" s="256"/>
      <c r="O27" s="256"/>
      <c r="P27" s="256"/>
      <c r="Q27" s="256"/>
      <c r="R27" s="256"/>
      <c r="S27" s="256"/>
      <c r="T27" s="257"/>
      <c r="U27" s="154"/>
      <c r="V27" s="158"/>
      <c r="Y27" s="158"/>
    </row>
    <row r="28" spans="1:25" ht="15" customHeight="1" x14ac:dyDescent="0.25">
      <c r="A28" s="30" t="str">
        <f>[2]МЕНЮ!A499</f>
        <v>1096/И</v>
      </c>
      <c r="B28" s="251" t="str">
        <f>[2]МЕНЮ!B499</f>
        <v>Сочни с творогом</v>
      </c>
      <c r="C28" s="249"/>
      <c r="D28" s="317">
        <v>50</v>
      </c>
      <c r="E28" s="177">
        <v>5.92</v>
      </c>
      <c r="F28" s="177">
        <v>4.54</v>
      </c>
      <c r="G28" s="177">
        <v>20.77</v>
      </c>
      <c r="H28" s="177">
        <v>147.24</v>
      </c>
      <c r="I28" s="151"/>
      <c r="J28" s="177">
        <v>0.04</v>
      </c>
      <c r="K28" s="30" t="str">
        <f t="shared" ref="K28:M29" si="2">A28</f>
        <v>1096/И</v>
      </c>
      <c r="L28" s="251" t="str">
        <f t="shared" si="2"/>
        <v>Сочни с творогом</v>
      </c>
      <c r="M28" s="361"/>
      <c r="N28" s="415">
        <v>50</v>
      </c>
      <c r="O28" s="177">
        <v>5.92</v>
      </c>
      <c r="P28" s="177">
        <v>4.54</v>
      </c>
      <c r="Q28" s="177">
        <v>20.77</v>
      </c>
      <c r="R28" s="177">
        <v>147.24</v>
      </c>
      <c r="S28" s="151"/>
      <c r="T28" s="177">
        <v>0.04</v>
      </c>
      <c r="U28" s="170"/>
      <c r="V28" s="169"/>
    </row>
    <row r="29" spans="1:25" ht="15" customHeight="1" x14ac:dyDescent="0.25">
      <c r="A29" s="13"/>
      <c r="B29" s="251" t="str">
        <f>[2]МЕНЮ!B500</f>
        <v>Снежок</v>
      </c>
      <c r="C29" s="249"/>
      <c r="D29" s="317">
        <v>180</v>
      </c>
      <c r="E29" s="177">
        <v>4.8600000000000003</v>
      </c>
      <c r="F29" s="178">
        <v>4.5</v>
      </c>
      <c r="G29" s="177">
        <v>19.440000000000001</v>
      </c>
      <c r="H29" s="178">
        <v>142.19999999999999</v>
      </c>
      <c r="I29" s="151"/>
      <c r="J29" s="177">
        <v>1.62</v>
      </c>
      <c r="K29" s="13"/>
      <c r="L29" s="251" t="str">
        <f t="shared" si="2"/>
        <v>Снежок</v>
      </c>
      <c r="M29" s="361"/>
      <c r="N29" s="415">
        <v>200</v>
      </c>
      <c r="O29" s="178">
        <v>5.4</v>
      </c>
      <c r="P29" s="179">
        <v>5</v>
      </c>
      <c r="Q29" s="178">
        <v>21.6</v>
      </c>
      <c r="R29" s="179">
        <v>158</v>
      </c>
      <c r="S29" s="151"/>
      <c r="T29" s="178">
        <v>1.8</v>
      </c>
    </row>
    <row r="30" spans="1:25" x14ac:dyDescent="0.25">
      <c r="A30" s="252" t="s">
        <v>42</v>
      </c>
      <c r="B30" s="253"/>
      <c r="C30" s="253"/>
      <c r="D30" s="253"/>
      <c r="E30" s="253"/>
      <c r="F30" s="253"/>
      <c r="G30" s="253"/>
      <c r="H30" s="253"/>
      <c r="I30" s="254"/>
      <c r="J30" s="255"/>
      <c r="K30" s="256"/>
      <c r="L30" s="256"/>
      <c r="M30" s="256"/>
      <c r="N30" s="256"/>
      <c r="O30" s="256"/>
      <c r="P30" s="256"/>
      <c r="Q30" s="256"/>
      <c r="R30" s="256"/>
      <c r="S30" s="256"/>
      <c r="T30" s="257"/>
    </row>
    <row r="31" spans="1:25" ht="25.15" customHeight="1" x14ac:dyDescent="0.25">
      <c r="A31" s="30" t="str">
        <f>[2]МЕНЮ!A503</f>
        <v>71/И</v>
      </c>
      <c r="B31" s="247" t="str">
        <f>[2]МЕНЮ!B503</f>
        <v>Подгарнировка из перца сладкого</v>
      </c>
      <c r="C31" s="210"/>
      <c r="D31" s="317">
        <v>30</v>
      </c>
      <c r="E31" s="177">
        <v>0.39</v>
      </c>
      <c r="F31" s="177">
        <v>0.03</v>
      </c>
      <c r="G31" s="177">
        <v>1.59</v>
      </c>
      <c r="H31" s="178">
        <v>8.1</v>
      </c>
      <c r="I31" s="177">
        <v>0.03</v>
      </c>
      <c r="J31" s="179">
        <v>75</v>
      </c>
      <c r="K31" s="179"/>
      <c r="L31" s="247"/>
      <c r="M31" s="210"/>
      <c r="N31" s="25"/>
      <c r="O31" s="26"/>
      <c r="P31" s="26"/>
      <c r="Q31" s="26"/>
      <c r="R31" s="27"/>
      <c r="S31" s="152"/>
      <c r="T31" s="28"/>
      <c r="U31" s="154"/>
      <c r="V31" s="154"/>
    </row>
    <row r="32" spans="1:25" ht="29.25" customHeight="1" x14ac:dyDescent="0.25">
      <c r="A32" s="30" t="str">
        <f>[2]МЕНЮ!A504</f>
        <v>284/М/ССЖ</v>
      </c>
      <c r="B32" s="247" t="str">
        <f>[2]МЕНЮ!B504</f>
        <v>Суфле из рыбы (горбуша) с маслом сливочным, 70/3</v>
      </c>
      <c r="C32" s="210"/>
      <c r="D32" s="317">
        <v>73</v>
      </c>
      <c r="E32" s="177">
        <v>11.53</v>
      </c>
      <c r="F32" s="177">
        <v>7.5399999999999991</v>
      </c>
      <c r="G32" s="177">
        <v>2.1</v>
      </c>
      <c r="H32" s="177">
        <v>121.31</v>
      </c>
      <c r="I32" s="177">
        <v>0.09</v>
      </c>
      <c r="J32" s="177">
        <v>0.28000000000000003</v>
      </c>
      <c r="K32" s="177" t="str">
        <f>[1]МЕНЮ!A500</f>
        <v>284/М/ССЖ</v>
      </c>
      <c r="L32" s="247" t="str">
        <f>[1]МЕНЮ!B500</f>
        <v>Суфле из рыбы (горбуша) с маслом сливочным, 80/5</v>
      </c>
      <c r="M32" s="210"/>
      <c r="N32" s="416">
        <v>85</v>
      </c>
      <c r="O32" s="177">
        <v>14.01</v>
      </c>
      <c r="P32" s="177">
        <v>10.76</v>
      </c>
      <c r="Q32" s="177">
        <v>2.85</v>
      </c>
      <c r="R32" s="177">
        <v>163.05000000000001</v>
      </c>
      <c r="S32" s="151"/>
      <c r="T32" s="177">
        <v>0.34</v>
      </c>
      <c r="U32" s="154"/>
    </row>
    <row r="33" spans="1:20" ht="15" customHeight="1" x14ac:dyDescent="0.25">
      <c r="A33" s="30" t="str">
        <f>[2]МЕНЮ!A505</f>
        <v>339/М/ССЖ</v>
      </c>
      <c r="B33" s="248" t="str">
        <f>[2]МЕНЮ!B505</f>
        <v>Картофельное пюре</v>
      </c>
      <c r="C33" s="249"/>
      <c r="D33" s="317">
        <v>120</v>
      </c>
      <c r="E33" s="177">
        <v>2.56</v>
      </c>
      <c r="F33" s="177">
        <v>3.75</v>
      </c>
      <c r="G33" s="177">
        <v>17.329999999999998</v>
      </c>
      <c r="H33" s="177">
        <v>113.33</v>
      </c>
      <c r="I33" s="178">
        <v>0.1</v>
      </c>
      <c r="J33" s="177">
        <v>9.0399999999999991</v>
      </c>
      <c r="K33" s="177" t="str">
        <f>[1]МЕНЮ!A501</f>
        <v>339/М/ССЖ</v>
      </c>
      <c r="L33" s="248" t="str">
        <f>[1]МЕНЮ!B501</f>
        <v>Картофельное пюре</v>
      </c>
      <c r="M33" s="249"/>
      <c r="N33" s="416">
        <v>150</v>
      </c>
      <c r="O33" s="177">
        <v>3.01</v>
      </c>
      <c r="P33" s="177">
        <v>4.6500000000000004</v>
      </c>
      <c r="Q33" s="177">
        <v>20.170000000000002</v>
      </c>
      <c r="R33" s="177">
        <v>134.72999999999999</v>
      </c>
      <c r="S33" s="151"/>
      <c r="T33" s="178">
        <v>10.5</v>
      </c>
    </row>
    <row r="34" spans="1:20" ht="15" customHeight="1" x14ac:dyDescent="0.25">
      <c r="A34" s="30" t="str">
        <f>[2]МЕНЮ!A506</f>
        <v>413/М/ССЖ</v>
      </c>
      <c r="B34" s="248" t="str">
        <f>[2]МЕНЮ!B506</f>
        <v>Чай с молоком (3,2%), 180/8</v>
      </c>
      <c r="C34" s="249"/>
      <c r="D34" s="317">
        <v>180</v>
      </c>
      <c r="E34" s="177">
        <v>1.55</v>
      </c>
      <c r="F34" s="177">
        <v>1.61</v>
      </c>
      <c r="G34" s="177">
        <v>10.37</v>
      </c>
      <c r="H34" s="177">
        <v>62.68</v>
      </c>
      <c r="I34" s="177">
        <v>0.02</v>
      </c>
      <c r="J34" s="178">
        <v>0.7</v>
      </c>
      <c r="K34" s="178" t="str">
        <f>[1]МЕНЮ!A502</f>
        <v>413/М/ССЖ</v>
      </c>
      <c r="L34" s="248" t="str">
        <f>[1]МЕНЮ!B502</f>
        <v>Чай с молоком (3,2%), 180/10</v>
      </c>
      <c r="M34" s="249"/>
      <c r="N34" s="416">
        <v>180</v>
      </c>
      <c r="O34" s="177">
        <v>1.55</v>
      </c>
      <c r="P34" s="177">
        <v>1.61</v>
      </c>
      <c r="Q34" s="177">
        <v>12.36</v>
      </c>
      <c r="R34" s="177">
        <v>70.66</v>
      </c>
      <c r="S34" s="151"/>
      <c r="T34" s="178">
        <v>0.7</v>
      </c>
    </row>
    <row r="35" spans="1:20" ht="15.75" customHeight="1" thickBot="1" x14ac:dyDescent="0.3">
      <c r="A35" s="30"/>
      <c r="B35" s="240" t="str">
        <f>[2]МЕНЮ!B507</f>
        <v>Хлеб пшеничный</v>
      </c>
      <c r="C35" s="241"/>
      <c r="D35" s="317">
        <v>20</v>
      </c>
      <c r="E35" s="177">
        <v>1.52</v>
      </c>
      <c r="F35" s="177">
        <v>0.16</v>
      </c>
      <c r="G35" s="177">
        <v>9.84</v>
      </c>
      <c r="H35" s="179">
        <v>47</v>
      </c>
      <c r="I35" s="177">
        <v>0.02</v>
      </c>
      <c r="J35" s="180"/>
      <c r="K35" s="179"/>
      <c r="L35" s="240" t="str">
        <f>[1]МЕНЮ!B503</f>
        <v>Хлеб пшеничный</v>
      </c>
      <c r="M35" s="241"/>
      <c r="N35" s="416">
        <v>40</v>
      </c>
      <c r="O35" s="177">
        <v>3.04</v>
      </c>
      <c r="P35" s="177">
        <v>0.32</v>
      </c>
      <c r="Q35" s="177">
        <v>19.68</v>
      </c>
      <c r="R35" s="179">
        <v>94</v>
      </c>
      <c r="S35" s="151"/>
      <c r="T35" s="180"/>
    </row>
    <row r="36" spans="1:20" ht="38.25" customHeight="1" x14ac:dyDescent="0.25">
      <c r="A36" s="242" t="s">
        <v>451</v>
      </c>
      <c r="B36" s="238"/>
      <c r="C36" s="238"/>
      <c r="D36" s="238"/>
      <c r="E36" s="238" t="s">
        <v>11</v>
      </c>
      <c r="F36" s="238"/>
      <c r="G36" s="238"/>
      <c r="H36" s="237" t="s">
        <v>12</v>
      </c>
      <c r="I36" s="150" t="s">
        <v>415</v>
      </c>
      <c r="J36" s="34" t="s">
        <v>13</v>
      </c>
      <c r="K36" s="242" t="s">
        <v>452</v>
      </c>
      <c r="L36" s="238"/>
      <c r="M36" s="238"/>
      <c r="N36" s="238"/>
      <c r="O36" s="238" t="s">
        <v>11</v>
      </c>
      <c r="P36" s="238"/>
      <c r="Q36" s="238"/>
      <c r="R36" s="237" t="s">
        <v>12</v>
      </c>
      <c r="S36" s="150" t="s">
        <v>415</v>
      </c>
      <c r="T36" s="34" t="s">
        <v>13</v>
      </c>
    </row>
    <row r="37" spans="1:20" x14ac:dyDescent="0.25">
      <c r="A37" s="243"/>
      <c r="B37" s="244"/>
      <c r="C37" s="244"/>
      <c r="D37" s="244"/>
      <c r="E37" s="173" t="s">
        <v>14</v>
      </c>
      <c r="F37" s="173" t="s">
        <v>15</v>
      </c>
      <c r="G37" s="173" t="s">
        <v>16</v>
      </c>
      <c r="H37" s="239"/>
      <c r="I37" s="150" t="s">
        <v>416</v>
      </c>
      <c r="J37" s="36" t="s">
        <v>17</v>
      </c>
      <c r="K37" s="243"/>
      <c r="L37" s="244"/>
      <c r="M37" s="244"/>
      <c r="N37" s="244"/>
      <c r="O37" s="173" t="s">
        <v>14</v>
      </c>
      <c r="P37" s="173" t="s">
        <v>15</v>
      </c>
      <c r="Q37" s="173" t="s">
        <v>16</v>
      </c>
      <c r="R37" s="239"/>
      <c r="S37" s="150" t="s">
        <v>416</v>
      </c>
      <c r="T37" s="36" t="s">
        <v>17</v>
      </c>
    </row>
    <row r="38" spans="1:20" ht="15.75" thickBot="1" x14ac:dyDescent="0.3">
      <c r="A38" s="245"/>
      <c r="B38" s="246"/>
      <c r="C38" s="246"/>
      <c r="D38" s="246"/>
      <c r="E38" s="153">
        <f>E11+E12+E13+E14+E15+E18+E20+E21+E22+E23+E24+E25+E26+E28+E29+E31+E32+E33+E34+E35</f>
        <v>63.450000000000017</v>
      </c>
      <c r="F38" s="165">
        <f t="shared" ref="F38:J38" si="3">F11+F12+F13+F14+F15+F18+F20+F21+F22+F23+F24+F25+F26+F28+F29+F31+F32+F33+F34+F35</f>
        <v>55.849999999999987</v>
      </c>
      <c r="G38" s="153">
        <f t="shared" si="3"/>
        <v>210.13000000000002</v>
      </c>
      <c r="H38" s="153">
        <f t="shared" si="3"/>
        <v>1608.3799999999999</v>
      </c>
      <c r="I38" s="163">
        <f t="shared" si="3"/>
        <v>0.26</v>
      </c>
      <c r="J38" s="163">
        <f t="shared" si="3"/>
        <v>113.46</v>
      </c>
      <c r="K38" s="245"/>
      <c r="L38" s="246"/>
      <c r="M38" s="246"/>
      <c r="N38" s="246"/>
      <c r="O38" s="153">
        <f>O35+O34+O33+O32+O31+O29+O28+O26+O24+O23+O22+O21+O20+O18+O16+O15+O14+O13+O12+O11+O25</f>
        <v>78.089999999999989</v>
      </c>
      <c r="P38" s="153">
        <f t="shared" ref="P38:T38" si="4">P35+P34+P33+P32+P31+P29+P28+P26+P24+P23+P22+P21+P20+P18+P16+P15+P14+P13+P12+P11+P25</f>
        <v>69.789999999999992</v>
      </c>
      <c r="Q38" s="153">
        <f t="shared" si="4"/>
        <v>268.47999999999996</v>
      </c>
      <c r="R38" s="153">
        <f t="shared" si="4"/>
        <v>2028.58</v>
      </c>
      <c r="S38" s="153">
        <f t="shared" si="4"/>
        <v>0</v>
      </c>
      <c r="T38" s="153">
        <f t="shared" si="4"/>
        <v>42.86999999999999</v>
      </c>
    </row>
  </sheetData>
  <mergeCells count="72">
    <mergeCell ref="O36:Q36"/>
    <mergeCell ref="R36:R37"/>
    <mergeCell ref="B35:C35"/>
    <mergeCell ref="L35:M35"/>
    <mergeCell ref="A36:D38"/>
    <mergeCell ref="E36:G36"/>
    <mergeCell ref="H36:H37"/>
    <mergeCell ref="K36:N38"/>
    <mergeCell ref="B32:C32"/>
    <mergeCell ref="L32:M32"/>
    <mergeCell ref="B33:C33"/>
    <mergeCell ref="L33:M33"/>
    <mergeCell ref="B34:C34"/>
    <mergeCell ref="L34:M34"/>
    <mergeCell ref="B29:C29"/>
    <mergeCell ref="L29:M29"/>
    <mergeCell ref="A30:J30"/>
    <mergeCell ref="K30:T30"/>
    <mergeCell ref="B31:C31"/>
    <mergeCell ref="L31:M31"/>
    <mergeCell ref="B26:C26"/>
    <mergeCell ref="L26:M26"/>
    <mergeCell ref="A27:J27"/>
    <mergeCell ref="K27:T27"/>
    <mergeCell ref="B28:C28"/>
    <mergeCell ref="L28:M28"/>
    <mergeCell ref="B23:C23"/>
    <mergeCell ref="L23:M23"/>
    <mergeCell ref="B24:C24"/>
    <mergeCell ref="L24:M24"/>
    <mergeCell ref="B25:C25"/>
    <mergeCell ref="L25:M25"/>
    <mergeCell ref="B20:C20"/>
    <mergeCell ref="L20:M20"/>
    <mergeCell ref="B21:C21"/>
    <mergeCell ref="L21:M21"/>
    <mergeCell ref="B22:C22"/>
    <mergeCell ref="L22:M22"/>
    <mergeCell ref="A17:J17"/>
    <mergeCell ref="K17:T17"/>
    <mergeCell ref="B18:C18"/>
    <mergeCell ref="L18:M18"/>
    <mergeCell ref="A19:J19"/>
    <mergeCell ref="K19:T19"/>
    <mergeCell ref="B14:C14"/>
    <mergeCell ref="L14:M14"/>
    <mergeCell ref="B15:C15"/>
    <mergeCell ref="L15:M15"/>
    <mergeCell ref="B16:C16"/>
    <mergeCell ref="L16:M16"/>
    <mergeCell ref="B11:C11"/>
    <mergeCell ref="L11:M11"/>
    <mergeCell ref="B12:C12"/>
    <mergeCell ref="L12:M12"/>
    <mergeCell ref="B13:C13"/>
    <mergeCell ref="L13:M13"/>
    <mergeCell ref="L8:M9"/>
    <mergeCell ref="N8:N9"/>
    <mergeCell ref="O8:Q8"/>
    <mergeCell ref="R8:R9"/>
    <mergeCell ref="A10:J10"/>
    <mergeCell ref="K10:T10"/>
    <mergeCell ref="A1:J1"/>
    <mergeCell ref="K1:T1"/>
    <mergeCell ref="D5:H5"/>
    <mergeCell ref="N5:R5"/>
    <mergeCell ref="A8:A9"/>
    <mergeCell ref="B8:C9"/>
    <mergeCell ref="D8:D9"/>
    <mergeCell ref="E8:G8"/>
    <mergeCell ref="H8:H9"/>
    <mergeCell ref="K8:K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59969-D3AB-4BF1-9CCD-DFC01935B4BE}">
  <dimension ref="A1:Y38"/>
  <sheetViews>
    <sheetView topLeftCell="A3" workbookViewId="0">
      <selection activeCell="M5" sqref="M5"/>
    </sheetView>
  </sheetViews>
  <sheetFormatPr defaultRowHeight="15" x14ac:dyDescent="0.25"/>
  <cols>
    <col min="1" max="1" width="10.140625" customWidth="1"/>
    <col min="2" max="2" width="10.42578125" customWidth="1"/>
    <col min="3" max="3" width="23.28515625" customWidth="1"/>
    <col min="4" max="4" width="9.85546875" bestFit="1" customWidth="1"/>
    <col min="5" max="5" width="9.42578125" customWidth="1"/>
    <col min="6" max="6" width="7" customWidth="1"/>
    <col min="7" max="7" width="7.7109375" customWidth="1"/>
    <col min="9" max="9" width="0" hidden="1" customWidth="1"/>
    <col min="11" max="11" width="10.7109375" customWidth="1"/>
    <col min="13" max="13" width="24.42578125" customWidth="1"/>
    <col min="14" max="14" width="9.85546875" bestFit="1" customWidth="1"/>
    <col min="19" max="19" width="0" hidden="1" customWidth="1"/>
    <col min="25" max="25" width="11.140625" customWidth="1"/>
  </cols>
  <sheetData>
    <row r="1" spans="1:25" ht="15.75" hidden="1" thickBot="1" x14ac:dyDescent="0.3">
      <c r="A1" s="230"/>
      <c r="B1" s="219"/>
      <c r="C1" s="219"/>
      <c r="D1" s="219"/>
      <c r="E1" s="219"/>
      <c r="F1" s="219"/>
      <c r="G1" s="219"/>
      <c r="H1" s="219"/>
      <c r="I1" s="219"/>
      <c r="J1" s="231"/>
      <c r="K1" s="230"/>
      <c r="L1" s="219"/>
      <c r="M1" s="219"/>
      <c r="N1" s="219"/>
      <c r="O1" s="219"/>
      <c r="P1" s="219"/>
      <c r="Q1" s="219"/>
      <c r="R1" s="219"/>
      <c r="S1" s="219"/>
      <c r="T1" s="231"/>
    </row>
    <row r="2" spans="1:25" ht="15.75" hidden="1" thickBot="1" x14ac:dyDescent="0.3">
      <c r="A2" s="1"/>
      <c r="B2" s="2"/>
      <c r="C2" s="2"/>
      <c r="D2" s="2"/>
      <c r="E2" s="2"/>
      <c r="F2" s="2"/>
      <c r="G2" s="2"/>
      <c r="H2" s="3"/>
      <c r="I2" s="3"/>
      <c r="J2" s="4"/>
      <c r="K2" s="1"/>
      <c r="L2" s="2"/>
      <c r="M2" s="2"/>
      <c r="N2" s="2"/>
      <c r="O2" s="2"/>
      <c r="P2" s="2"/>
      <c r="Q2" s="2"/>
      <c r="R2" s="3"/>
      <c r="S2" s="3"/>
      <c r="T2" s="4"/>
    </row>
    <row r="3" spans="1:25" ht="13.9" customHeight="1" x14ac:dyDescent="0.25">
      <c r="A3" s="77">
        <v>1</v>
      </c>
      <c r="B3" s="78" t="s">
        <v>1</v>
      </c>
      <c r="C3" s="79">
        <v>1</v>
      </c>
      <c r="D3" s="80"/>
      <c r="E3" s="80"/>
      <c r="F3" s="80"/>
      <c r="G3" s="80"/>
      <c r="H3" s="81"/>
      <c r="I3" s="81"/>
      <c r="J3" s="82"/>
      <c r="K3" s="2"/>
      <c r="L3" s="5" t="s">
        <v>1</v>
      </c>
      <c r="M3" s="6">
        <v>1</v>
      </c>
      <c r="N3" s="2"/>
      <c r="O3" s="2"/>
      <c r="P3" s="2"/>
      <c r="Q3" s="2"/>
      <c r="R3" s="3"/>
      <c r="S3" s="3"/>
      <c r="T3" s="4"/>
    </row>
    <row r="4" spans="1:25" hidden="1" x14ac:dyDescent="0.25">
      <c r="A4" s="1"/>
      <c r="B4" s="5" t="s">
        <v>2</v>
      </c>
      <c r="C4" s="6">
        <v>1</v>
      </c>
      <c r="D4" s="2"/>
      <c r="E4" s="2"/>
      <c r="F4" s="2"/>
      <c r="G4" s="2"/>
      <c r="H4" s="3"/>
      <c r="I4" s="3"/>
      <c r="J4" s="4"/>
      <c r="K4" s="2"/>
      <c r="L4" s="5" t="s">
        <v>2</v>
      </c>
      <c r="M4" s="6">
        <v>1</v>
      </c>
      <c r="N4" s="2"/>
      <c r="O4" s="2"/>
      <c r="P4" s="2"/>
      <c r="Q4" s="2"/>
      <c r="R4" s="3"/>
      <c r="S4" s="3"/>
      <c r="T4" s="4"/>
    </row>
    <row r="5" spans="1:25" x14ac:dyDescent="0.25">
      <c r="A5" s="1"/>
      <c r="B5" s="5" t="s">
        <v>3</v>
      </c>
      <c r="C5" s="7" t="s">
        <v>446</v>
      </c>
      <c r="D5" s="262"/>
      <c r="E5" s="262"/>
      <c r="F5" s="262"/>
      <c r="G5" s="262"/>
      <c r="H5" s="262"/>
      <c r="I5" s="171"/>
      <c r="J5" s="4"/>
      <c r="K5" s="2"/>
      <c r="L5" s="5" t="s">
        <v>3</v>
      </c>
      <c r="M5" s="7" t="s">
        <v>446</v>
      </c>
      <c r="N5" s="262"/>
      <c r="O5" s="262"/>
      <c r="P5" s="262"/>
      <c r="Q5" s="262"/>
      <c r="R5" s="262"/>
      <c r="S5" s="171"/>
      <c r="T5" s="4"/>
    </row>
    <row r="6" spans="1:25" x14ac:dyDescent="0.25">
      <c r="A6" s="1"/>
      <c r="B6" s="8" t="s">
        <v>6</v>
      </c>
      <c r="C6" s="186" t="s">
        <v>413</v>
      </c>
      <c r="D6" s="2"/>
      <c r="E6" s="2"/>
      <c r="F6" s="2"/>
      <c r="G6" s="2"/>
      <c r="H6" s="3"/>
      <c r="I6" s="3"/>
      <c r="J6" s="4"/>
      <c r="K6" s="2"/>
      <c r="L6" s="8" t="s">
        <v>6</v>
      </c>
      <c r="M6" s="186" t="s">
        <v>276</v>
      </c>
      <c r="N6" s="2"/>
      <c r="O6" s="2"/>
      <c r="P6" s="2"/>
      <c r="Q6" s="2"/>
      <c r="R6" s="3"/>
      <c r="S6" s="3"/>
      <c r="T6" s="4"/>
    </row>
    <row r="7" spans="1:25" x14ac:dyDescent="0.25">
      <c r="A7" s="1"/>
      <c r="B7" s="2"/>
      <c r="C7" s="99"/>
      <c r="D7" s="99"/>
      <c r="E7" s="2"/>
      <c r="F7" s="2"/>
      <c r="G7" s="2"/>
      <c r="H7" s="3"/>
      <c r="I7" s="3"/>
      <c r="J7" s="4"/>
      <c r="K7" s="2"/>
      <c r="L7" s="2"/>
      <c r="M7" s="99"/>
      <c r="N7" s="99"/>
      <c r="O7" s="2"/>
      <c r="P7" s="2"/>
      <c r="Q7" s="2"/>
      <c r="R7" s="3"/>
      <c r="S7" s="3"/>
      <c r="T7" s="4"/>
    </row>
    <row r="8" spans="1:25" ht="38.25" x14ac:dyDescent="0.25">
      <c r="A8" s="233" t="s">
        <v>8</v>
      </c>
      <c r="B8" s="234" t="s">
        <v>9</v>
      </c>
      <c r="C8" s="234"/>
      <c r="D8" s="234" t="s">
        <v>375</v>
      </c>
      <c r="E8" s="234" t="s">
        <v>11</v>
      </c>
      <c r="F8" s="234"/>
      <c r="G8" s="234"/>
      <c r="H8" s="235" t="s">
        <v>12</v>
      </c>
      <c r="I8" s="150" t="s">
        <v>415</v>
      </c>
      <c r="J8" s="10" t="s">
        <v>13</v>
      </c>
      <c r="K8" s="236" t="s">
        <v>8</v>
      </c>
      <c r="L8" s="234" t="s">
        <v>9</v>
      </c>
      <c r="M8" s="234"/>
      <c r="N8" s="234" t="s">
        <v>372</v>
      </c>
      <c r="O8" s="234" t="s">
        <v>11</v>
      </c>
      <c r="P8" s="234"/>
      <c r="Q8" s="234"/>
      <c r="R8" s="235" t="s">
        <v>12</v>
      </c>
      <c r="S8" s="150" t="s">
        <v>415</v>
      </c>
      <c r="T8" s="12" t="s">
        <v>13</v>
      </c>
    </row>
    <row r="9" spans="1:25" ht="24" customHeight="1" x14ac:dyDescent="0.25">
      <c r="A9" s="233"/>
      <c r="B9" s="234"/>
      <c r="C9" s="234"/>
      <c r="D9" s="234"/>
      <c r="E9" s="172" t="s">
        <v>14</v>
      </c>
      <c r="F9" s="172" t="s">
        <v>15</v>
      </c>
      <c r="G9" s="172" t="s">
        <v>16</v>
      </c>
      <c r="H9" s="235"/>
      <c r="I9" s="150" t="s">
        <v>416</v>
      </c>
      <c r="J9" s="12" t="s">
        <v>17</v>
      </c>
      <c r="K9" s="236"/>
      <c r="L9" s="234"/>
      <c r="M9" s="234"/>
      <c r="N9" s="234"/>
      <c r="O9" s="172" t="s">
        <v>14</v>
      </c>
      <c r="P9" s="172" t="s">
        <v>15</v>
      </c>
      <c r="Q9" s="172" t="s">
        <v>16</v>
      </c>
      <c r="R9" s="235"/>
      <c r="S9" s="150" t="s">
        <v>416</v>
      </c>
      <c r="T9" s="12" t="s">
        <v>17</v>
      </c>
    </row>
    <row r="10" spans="1:25" x14ac:dyDescent="0.25">
      <c r="A10" s="252" t="s">
        <v>18</v>
      </c>
      <c r="B10" s="253"/>
      <c r="C10" s="253"/>
      <c r="D10" s="253"/>
      <c r="E10" s="253"/>
      <c r="F10" s="253"/>
      <c r="G10" s="253"/>
      <c r="H10" s="253"/>
      <c r="I10" s="254"/>
      <c r="J10" s="255"/>
      <c r="K10" s="258"/>
      <c r="L10" s="253"/>
      <c r="M10" s="253"/>
      <c r="N10" s="253"/>
      <c r="O10" s="253"/>
      <c r="P10" s="253"/>
      <c r="Q10" s="253"/>
      <c r="R10" s="253"/>
      <c r="S10" s="254"/>
      <c r="T10" s="255"/>
    </row>
    <row r="11" spans="1:25" ht="15" customHeight="1" x14ac:dyDescent="0.25">
      <c r="A11" s="175" t="str">
        <f>[2]МЕНЮ!A520</f>
        <v>6/М</v>
      </c>
      <c r="B11" s="316" t="str">
        <f>[2]МЕНЮ!B520</f>
        <v>Масло сливочное</v>
      </c>
      <c r="C11" s="249"/>
      <c r="D11" s="317">
        <v>5</v>
      </c>
      <c r="E11" s="177">
        <v>0.03</v>
      </c>
      <c r="F11" s="177">
        <v>4.13</v>
      </c>
      <c r="G11" s="177">
        <v>0.04</v>
      </c>
      <c r="H11" s="178">
        <v>37.4</v>
      </c>
      <c r="I11" s="180"/>
      <c r="J11" s="180"/>
      <c r="K11" s="177" t="str">
        <f>[1]МЕНЮ!A516</f>
        <v>6/М</v>
      </c>
      <c r="L11" s="248" t="str">
        <f>[1]МЕНЮ!B516</f>
        <v>Масло сливочное</v>
      </c>
      <c r="M11" s="333"/>
      <c r="N11" s="417">
        <v>7</v>
      </c>
      <c r="O11" s="177">
        <v>0.04</v>
      </c>
      <c r="P11" s="177">
        <v>5.78</v>
      </c>
      <c r="Q11" s="177">
        <v>0.06</v>
      </c>
      <c r="R11" s="177">
        <v>52.36</v>
      </c>
      <c r="S11" s="152"/>
      <c r="T11" s="180"/>
      <c r="U11" s="154"/>
      <c r="V11" s="167"/>
      <c r="W11" s="167"/>
      <c r="X11" s="167"/>
      <c r="Y11" s="167"/>
    </row>
    <row r="12" spans="1:25" ht="32.25" customHeight="1" x14ac:dyDescent="0.25">
      <c r="A12" s="176" t="str">
        <f>[2]МЕНЮ!A521</f>
        <v>244/М/ССЖ</v>
      </c>
      <c r="B12" s="316" t="str">
        <f>[2]МЕНЮ!B521</f>
        <v>Вареники ленивые с соусом кисельным из сухофруктов, 110/50</v>
      </c>
      <c r="C12" s="249"/>
      <c r="D12" s="317">
        <v>160</v>
      </c>
      <c r="E12" s="177">
        <v>17.47</v>
      </c>
      <c r="F12" s="177">
        <v>8.07</v>
      </c>
      <c r="G12" s="177">
        <v>28.18</v>
      </c>
      <c r="H12" s="177">
        <v>256.36</v>
      </c>
      <c r="I12" s="177">
        <v>0.05</v>
      </c>
      <c r="J12" s="177">
        <v>0.28000000000000003</v>
      </c>
      <c r="K12" s="177" t="str">
        <f>[1]МЕНЮ!A517</f>
        <v>244/М/ССЖ</v>
      </c>
      <c r="L12" s="248" t="str">
        <f>[1]МЕНЮ!B517</f>
        <v>Вареники ленивые с соусом кисельным из сухофруктов, 150/50</v>
      </c>
      <c r="M12" s="333"/>
      <c r="N12" s="417">
        <v>200</v>
      </c>
      <c r="O12" s="177">
        <v>21.279999999999998</v>
      </c>
      <c r="P12" s="177">
        <v>10.33</v>
      </c>
      <c r="Q12" s="177">
        <v>34.659999999999997</v>
      </c>
      <c r="R12" s="177">
        <v>318.08</v>
      </c>
      <c r="S12" s="151"/>
      <c r="T12" s="177">
        <v>0.31</v>
      </c>
      <c r="V12" s="166"/>
      <c r="W12" s="166"/>
      <c r="X12" s="166"/>
      <c r="Y12" s="167"/>
    </row>
    <row r="13" spans="1:25" ht="15" customHeight="1" x14ac:dyDescent="0.25">
      <c r="A13" s="176" t="str">
        <f>[2]МЕНЮ!A522</f>
        <v>412/М/ССЖ</v>
      </c>
      <c r="B13" s="316" t="str">
        <f>[2]МЕНЮ!B522</f>
        <v>Чай с сахаром и лимоном, 180/8</v>
      </c>
      <c r="C13" s="249"/>
      <c r="D13" s="317">
        <v>180</v>
      </c>
      <c r="E13" s="177">
        <v>0.15</v>
      </c>
      <c r="F13" s="177">
        <v>0.02</v>
      </c>
      <c r="G13" s="178">
        <v>8.1999999999999993</v>
      </c>
      <c r="H13" s="177">
        <v>34.72</v>
      </c>
      <c r="I13" s="180"/>
      <c r="J13" s="177">
        <v>2.4500000000000002</v>
      </c>
      <c r="K13" s="177" t="str">
        <f>[1]МЕНЮ!A518</f>
        <v>412/М/ССЖ</v>
      </c>
      <c r="L13" s="248" t="str">
        <f>[1]МЕНЮ!B518</f>
        <v>Чай с сахаром и лимоном, 180/10</v>
      </c>
      <c r="M13" s="333"/>
      <c r="N13" s="417">
        <v>180</v>
      </c>
      <c r="O13" s="177">
        <v>0.15</v>
      </c>
      <c r="P13" s="177">
        <v>0.02</v>
      </c>
      <c r="Q13" s="177">
        <v>10.19</v>
      </c>
      <c r="R13" s="178">
        <v>42.7</v>
      </c>
      <c r="S13" s="151"/>
      <c r="T13" s="177">
        <v>2.4500000000000002</v>
      </c>
      <c r="V13" s="166"/>
      <c r="W13" s="166"/>
      <c r="X13" s="166"/>
      <c r="Y13" s="167"/>
    </row>
    <row r="14" spans="1:25" ht="15" customHeight="1" x14ac:dyDescent="0.25">
      <c r="A14" s="13"/>
      <c r="B14" s="316" t="str">
        <f>[2]МЕНЮ!B523</f>
        <v>Хлеб пшеничный</v>
      </c>
      <c r="C14" s="249"/>
      <c r="D14" s="317">
        <v>15</v>
      </c>
      <c r="E14" s="177">
        <v>1.1399999999999999</v>
      </c>
      <c r="F14" s="177">
        <v>0.12</v>
      </c>
      <c r="G14" s="177">
        <v>7.38</v>
      </c>
      <c r="H14" s="177">
        <v>35.25</v>
      </c>
      <c r="I14" s="177">
        <v>0.02</v>
      </c>
      <c r="J14" s="180"/>
      <c r="K14" s="177">
        <f>[1]МЕНЮ!A519</f>
        <v>0</v>
      </c>
      <c r="L14" s="248" t="str">
        <f>[1]МЕНЮ!B519</f>
        <v>Хлеб пшеничный</v>
      </c>
      <c r="M14" s="333"/>
      <c r="N14" s="417">
        <v>20</v>
      </c>
      <c r="O14" s="177">
        <v>1.52</v>
      </c>
      <c r="P14" s="177">
        <v>0.16</v>
      </c>
      <c r="Q14" s="177">
        <v>9.84</v>
      </c>
      <c r="R14" s="179">
        <v>47</v>
      </c>
      <c r="S14" s="151"/>
      <c r="T14" s="180"/>
      <c r="V14" s="166"/>
      <c r="W14" s="154"/>
      <c r="Y14" s="161"/>
    </row>
    <row r="15" spans="1:25" ht="14.25" customHeight="1" x14ac:dyDescent="0.25">
      <c r="A15" s="13"/>
      <c r="B15" s="250"/>
      <c r="C15" s="249"/>
      <c r="D15" s="14"/>
      <c r="E15" s="15"/>
      <c r="F15" s="16"/>
      <c r="G15" s="16"/>
      <c r="H15" s="16"/>
      <c r="I15" s="151"/>
      <c r="J15" s="20"/>
      <c r="K15" s="156"/>
      <c r="L15" s="250"/>
      <c r="M15" s="249"/>
      <c r="N15" s="14"/>
      <c r="O15" s="16"/>
      <c r="P15" s="16"/>
      <c r="Q15" s="16"/>
      <c r="R15" s="16"/>
      <c r="S15" s="151"/>
      <c r="T15" s="20"/>
      <c r="U15" s="154"/>
      <c r="V15" s="166"/>
      <c r="X15" s="154"/>
      <c r="Y15" s="161"/>
    </row>
    <row r="16" spans="1:25" ht="15" hidden="1" customHeight="1" x14ac:dyDescent="0.25">
      <c r="A16" s="13"/>
      <c r="B16" s="250"/>
      <c r="C16" s="249"/>
      <c r="D16" s="14"/>
      <c r="E16" s="15"/>
      <c r="F16" s="15"/>
      <c r="G16" s="15"/>
      <c r="H16" s="16"/>
      <c r="I16" s="151"/>
      <c r="J16" s="17"/>
      <c r="K16" s="156"/>
      <c r="L16" s="260"/>
      <c r="M16" s="260"/>
      <c r="N16" s="14"/>
      <c r="O16" s="15"/>
      <c r="P16" s="15"/>
      <c r="Q16" s="15"/>
      <c r="R16" s="16"/>
      <c r="S16" s="151"/>
      <c r="T16" s="17"/>
      <c r="V16" s="154"/>
      <c r="Y16" s="154"/>
    </row>
    <row r="17" spans="1:25" x14ac:dyDescent="0.25">
      <c r="A17" s="252" t="s">
        <v>428</v>
      </c>
      <c r="B17" s="253"/>
      <c r="C17" s="253"/>
      <c r="D17" s="253"/>
      <c r="E17" s="253"/>
      <c r="F17" s="253"/>
      <c r="G17" s="253"/>
      <c r="H17" s="253"/>
      <c r="I17" s="254"/>
      <c r="J17" s="255"/>
      <c r="K17" s="258"/>
      <c r="L17" s="253"/>
      <c r="M17" s="253"/>
      <c r="N17" s="253"/>
      <c r="O17" s="253"/>
      <c r="P17" s="253"/>
      <c r="Q17" s="253"/>
      <c r="R17" s="253"/>
      <c r="S17" s="254"/>
      <c r="T17" s="255"/>
      <c r="V17" s="154"/>
      <c r="Y17" s="154"/>
    </row>
    <row r="18" spans="1:25" ht="16.5" x14ac:dyDescent="0.25">
      <c r="A18" s="175" t="str">
        <f>[2]МЕНЮ!A526</f>
        <v>386/М</v>
      </c>
      <c r="B18" s="248" t="str">
        <f>[2]МЕНЮ!B526</f>
        <v>Апельсин</v>
      </c>
      <c r="C18" s="249"/>
      <c r="D18" s="176">
        <v>100</v>
      </c>
      <c r="E18" s="178">
        <v>0.9</v>
      </c>
      <c r="F18" s="178">
        <v>0.2</v>
      </c>
      <c r="G18" s="178">
        <v>8.1</v>
      </c>
      <c r="H18" s="179">
        <v>43</v>
      </c>
      <c r="I18" s="151"/>
      <c r="J18" s="20">
        <v>60</v>
      </c>
      <c r="K18" s="155" t="str">
        <f t="shared" ref="K18:T18" si="0">A18</f>
        <v>386/М</v>
      </c>
      <c r="L18" s="259" t="str">
        <f t="shared" si="0"/>
        <v>Апельсин</v>
      </c>
      <c r="M18" s="260"/>
      <c r="N18" s="14">
        <f t="shared" si="0"/>
        <v>100</v>
      </c>
      <c r="O18" s="15">
        <f t="shared" si="0"/>
        <v>0.9</v>
      </c>
      <c r="P18" s="15">
        <f t="shared" si="0"/>
        <v>0.2</v>
      </c>
      <c r="Q18" s="15">
        <f t="shared" si="0"/>
        <v>8.1</v>
      </c>
      <c r="R18" s="16">
        <f t="shared" si="0"/>
        <v>43</v>
      </c>
      <c r="S18" s="151">
        <f t="shared" si="0"/>
        <v>0</v>
      </c>
      <c r="T18" s="20">
        <f t="shared" si="0"/>
        <v>60</v>
      </c>
      <c r="U18" s="168"/>
    </row>
    <row r="19" spans="1:25" x14ac:dyDescent="0.25">
      <c r="A19" s="261" t="s">
        <v>29</v>
      </c>
      <c r="B19" s="256"/>
      <c r="C19" s="256"/>
      <c r="D19" s="256"/>
      <c r="E19" s="256"/>
      <c r="F19" s="256"/>
      <c r="G19" s="256"/>
      <c r="H19" s="256"/>
      <c r="I19" s="256"/>
      <c r="J19" s="257"/>
      <c r="K19" s="256"/>
      <c r="L19" s="256"/>
      <c r="M19" s="256"/>
      <c r="N19" s="256"/>
      <c r="O19" s="256"/>
      <c r="P19" s="256"/>
      <c r="Q19" s="256"/>
      <c r="R19" s="256"/>
      <c r="S19" s="256"/>
      <c r="T19" s="257"/>
      <c r="V19" s="154"/>
    </row>
    <row r="20" spans="1:25" s="158" customFormat="1" ht="23.25" customHeight="1" x14ac:dyDescent="0.25">
      <c r="A20" s="30" t="str">
        <f>[2]МЕНЮ!A529</f>
        <v>46/М/ССЖ</v>
      </c>
      <c r="B20" s="227" t="str">
        <f>[2]МЕНЮ!B529</f>
        <v>Салат из белокочанной капусты с яблоками</v>
      </c>
      <c r="C20" s="228"/>
      <c r="D20" s="317">
        <v>30</v>
      </c>
      <c r="E20" s="177">
        <v>0.48</v>
      </c>
      <c r="F20" s="177">
        <v>1.07</v>
      </c>
      <c r="G20" s="177">
        <v>2.02</v>
      </c>
      <c r="H20" s="177">
        <v>19.87</v>
      </c>
      <c r="I20" s="27"/>
      <c r="J20" s="177">
        <v>9.5500000000000007</v>
      </c>
      <c r="K20" s="30" t="str">
        <f>[1]МЕНЮ!A525</f>
        <v>46/М/ССЖ</v>
      </c>
      <c r="L20" s="334" t="str">
        <f>[1]МЕНЮ!B525</f>
        <v>Салат из белокочанной капусты с яблоками</v>
      </c>
      <c r="M20" s="335"/>
      <c r="N20" s="418">
        <v>60</v>
      </c>
      <c r="O20" s="177">
        <v>0.91</v>
      </c>
      <c r="P20" s="177">
        <v>2.13</v>
      </c>
      <c r="Q20" s="177">
        <v>3.89</v>
      </c>
      <c r="R20" s="178">
        <v>38.9</v>
      </c>
      <c r="S20" s="27"/>
      <c r="T20" s="177">
        <v>17.75</v>
      </c>
      <c r="U20" s="157"/>
    </row>
    <row r="21" spans="1:25" s="158" customFormat="1" ht="27.75" customHeight="1" x14ac:dyDescent="0.25">
      <c r="A21" s="30" t="str">
        <f>[2]МЕНЮ!A530</f>
        <v>89/М/ССЖ</v>
      </c>
      <c r="B21" s="227" t="str">
        <f>[2]МЕНЮ!B530</f>
        <v>Суп картофельный с мясными фрикадельками,  140/35</v>
      </c>
      <c r="C21" s="228"/>
      <c r="D21" s="317">
        <v>175</v>
      </c>
      <c r="E21" s="177">
        <v>8.44</v>
      </c>
      <c r="F21" s="177">
        <v>6.89</v>
      </c>
      <c r="G21" s="177">
        <v>9.41</v>
      </c>
      <c r="H21" s="177">
        <v>133.28</v>
      </c>
      <c r="I21" s="27"/>
      <c r="J21" s="177">
        <v>5.08</v>
      </c>
      <c r="K21" s="30" t="str">
        <f>[1]МЕНЮ!A526</f>
        <v>89/М/ССЖ</v>
      </c>
      <c r="L21" s="334" t="str">
        <f>[1]МЕНЮ!B526</f>
        <v>Суп картофельный с мясными фрикадельками,  160/35</v>
      </c>
      <c r="M21" s="335"/>
      <c r="N21" s="418">
        <v>195</v>
      </c>
      <c r="O21" s="177">
        <v>8.7899999999999991</v>
      </c>
      <c r="P21" s="177">
        <v>7.94</v>
      </c>
      <c r="Q21" s="177">
        <v>10.73</v>
      </c>
      <c r="R21" s="177">
        <v>149.58000000000001</v>
      </c>
      <c r="S21" s="27"/>
      <c r="T21" s="177">
        <v>5.78</v>
      </c>
      <c r="U21" s="157"/>
    </row>
    <row r="22" spans="1:25" s="158" customFormat="1" ht="25.5" customHeight="1" x14ac:dyDescent="0.25">
      <c r="A22" s="30" t="str">
        <f>[2]МЕНЮ!A531</f>
        <v>299/М/ССЖ</v>
      </c>
      <c r="B22" s="227" t="str">
        <f>[2]МЕНЮ!B531</f>
        <v>Биточки мясные</v>
      </c>
      <c r="C22" s="228"/>
      <c r="D22" s="317">
        <v>60</v>
      </c>
      <c r="E22" s="177">
        <v>10.42</v>
      </c>
      <c r="F22" s="177">
        <v>7.81</v>
      </c>
      <c r="G22" s="177">
        <v>7.13</v>
      </c>
      <c r="H22" s="177">
        <v>141.12</v>
      </c>
      <c r="I22" s="27"/>
      <c r="J22" s="177">
        <v>0.27</v>
      </c>
      <c r="K22" s="30" t="str">
        <f>[1]МЕНЮ!A527</f>
        <v>299/М/ССЖ</v>
      </c>
      <c r="L22" s="334" t="str">
        <f>[1]МЕНЮ!B527</f>
        <v>Биточки мясные</v>
      </c>
      <c r="M22" s="335"/>
      <c r="N22" s="418">
        <v>80</v>
      </c>
      <c r="O22" s="177">
        <v>11.18</v>
      </c>
      <c r="P22" s="177">
        <v>9.48</v>
      </c>
      <c r="Q22" s="177">
        <v>9.25</v>
      </c>
      <c r="R22" s="177">
        <v>167.89</v>
      </c>
      <c r="S22" s="27"/>
      <c r="T22" s="177">
        <v>0.34</v>
      </c>
      <c r="U22" s="157"/>
    </row>
    <row r="23" spans="1:25" s="158" customFormat="1" ht="23.25" customHeight="1" x14ac:dyDescent="0.25">
      <c r="A23" s="30" t="str">
        <f>[2]МЕНЮ!A532</f>
        <v>144/М/ССЖ</v>
      </c>
      <c r="B23" s="227" t="str">
        <f>[2]МЕНЮ!B532</f>
        <v>Картофель и овощи, тушеные в соусе</v>
      </c>
      <c r="C23" s="228"/>
      <c r="D23" s="317">
        <v>120</v>
      </c>
      <c r="E23" s="177">
        <v>2.62</v>
      </c>
      <c r="F23" s="177">
        <v>3.31</v>
      </c>
      <c r="G23" s="177">
        <v>18.010000000000002</v>
      </c>
      <c r="H23" s="177">
        <v>112.62</v>
      </c>
      <c r="I23" s="27"/>
      <c r="J23" s="178">
        <v>9.3000000000000007</v>
      </c>
      <c r="K23" s="30" t="str">
        <f>[1]МЕНЮ!A528</f>
        <v>144/М/ССЖ</v>
      </c>
      <c r="L23" s="334" t="str">
        <f>[1]МЕНЮ!B528</f>
        <v>Картофель и овощи, тушеные в соусе</v>
      </c>
      <c r="M23" s="335"/>
      <c r="N23" s="418">
        <v>150</v>
      </c>
      <c r="O23" s="177">
        <v>3.28</v>
      </c>
      <c r="P23" s="177">
        <v>3.37</v>
      </c>
      <c r="Q23" s="177">
        <v>22.52</v>
      </c>
      <c r="R23" s="177">
        <v>133.68</v>
      </c>
      <c r="S23" s="27"/>
      <c r="T23" s="177">
        <v>11.62</v>
      </c>
      <c r="U23" s="157"/>
    </row>
    <row r="24" spans="1:25" s="158" customFormat="1" ht="16.5" x14ac:dyDescent="0.25">
      <c r="A24" s="30" t="str">
        <f>[2]МЕНЮ!A533</f>
        <v>355/М/ССЖ</v>
      </c>
      <c r="B24" s="227" t="str">
        <f>[2]МЕНЮ!B533</f>
        <v>Кисель из кураги, 150/7</v>
      </c>
      <c r="C24" s="228"/>
      <c r="D24" s="317">
        <v>150</v>
      </c>
      <c r="E24" s="177">
        <v>0.63</v>
      </c>
      <c r="F24" s="177">
        <v>0.04</v>
      </c>
      <c r="G24" s="178">
        <v>17.8</v>
      </c>
      <c r="H24" s="177">
        <v>74.55</v>
      </c>
      <c r="I24" s="27"/>
      <c r="J24" s="177">
        <v>0.48</v>
      </c>
      <c r="K24" s="30" t="str">
        <f>[1]МЕНЮ!A529</f>
        <v>355/М/ССЖ</v>
      </c>
      <c r="L24" s="334" t="str">
        <f>[1]МЕНЮ!B529</f>
        <v>Кисель из кураги, 180/10</v>
      </c>
      <c r="M24" s="335"/>
      <c r="N24" s="418">
        <v>180</v>
      </c>
      <c r="O24" s="177">
        <v>0.79</v>
      </c>
      <c r="P24" s="177">
        <v>0.05</v>
      </c>
      <c r="Q24" s="178">
        <v>23.1</v>
      </c>
      <c r="R24" s="177">
        <v>96.61</v>
      </c>
      <c r="S24" s="27"/>
      <c r="T24" s="178">
        <v>0.6</v>
      </c>
    </row>
    <row r="25" spans="1:25" s="161" customFormat="1" ht="21.75" customHeight="1" x14ac:dyDescent="0.25">
      <c r="A25" s="30"/>
      <c r="B25" s="227" t="str">
        <f>[2]МЕНЮ!B534</f>
        <v>Хлеб пшеничный</v>
      </c>
      <c r="C25" s="228"/>
      <c r="D25" s="317">
        <v>10</v>
      </c>
      <c r="E25" s="177">
        <v>0.76</v>
      </c>
      <c r="F25" s="177">
        <v>0.08</v>
      </c>
      <c r="G25" s="177">
        <v>4.92</v>
      </c>
      <c r="H25" s="178">
        <v>23.5</v>
      </c>
      <c r="I25" s="159"/>
      <c r="J25" s="180"/>
      <c r="K25" s="30"/>
      <c r="L25" s="334" t="str">
        <f>[1]МЕНЮ!B530</f>
        <v>Хлеб пшеничный</v>
      </c>
      <c r="M25" s="335"/>
      <c r="N25" s="418">
        <v>20</v>
      </c>
      <c r="O25" s="177">
        <v>1.52</v>
      </c>
      <c r="P25" s="177">
        <v>0.16</v>
      </c>
      <c r="Q25" s="177">
        <v>9.84</v>
      </c>
      <c r="R25" s="179">
        <v>47</v>
      </c>
      <c r="S25" s="27"/>
      <c r="T25" s="180"/>
      <c r="U25" s="160"/>
    </row>
    <row r="26" spans="1:25" s="158" customFormat="1" ht="18" customHeight="1" x14ac:dyDescent="0.25">
      <c r="A26" s="30"/>
      <c r="B26" s="332" t="str">
        <f>[2]МЕНЮ!B535</f>
        <v>Хлеб ржано-пшеничный</v>
      </c>
      <c r="C26" s="228"/>
      <c r="D26" s="317">
        <v>10</v>
      </c>
      <c r="E26" s="177">
        <v>0.56000000000000005</v>
      </c>
      <c r="F26" s="177">
        <v>0.11</v>
      </c>
      <c r="G26" s="177">
        <v>4.9400000000000004</v>
      </c>
      <c r="H26" s="178">
        <v>23.2</v>
      </c>
      <c r="I26" s="27"/>
      <c r="J26" s="180"/>
      <c r="K26" s="30"/>
      <c r="L26" s="394" t="str">
        <f>[1]МЕНЮ!B531</f>
        <v>Хлеб ржано-пшеничный</v>
      </c>
      <c r="M26" s="210"/>
      <c r="N26" s="418">
        <v>20</v>
      </c>
      <c r="O26" s="177">
        <v>1.1200000000000001</v>
      </c>
      <c r="P26" s="177">
        <v>0.22</v>
      </c>
      <c r="Q26" s="177">
        <v>9.8800000000000008</v>
      </c>
      <c r="R26" s="178">
        <v>46.4</v>
      </c>
      <c r="S26" s="27"/>
      <c r="T26" s="180"/>
      <c r="U26" s="157"/>
    </row>
    <row r="27" spans="1:25" x14ac:dyDescent="0.25">
      <c r="A27" s="252" t="s">
        <v>38</v>
      </c>
      <c r="B27" s="253"/>
      <c r="C27" s="253"/>
      <c r="D27" s="253"/>
      <c r="E27" s="253"/>
      <c r="F27" s="253"/>
      <c r="G27" s="253"/>
      <c r="H27" s="253"/>
      <c r="I27" s="254"/>
      <c r="J27" s="255"/>
      <c r="K27" s="256"/>
      <c r="L27" s="256"/>
      <c r="M27" s="256"/>
      <c r="N27" s="256"/>
      <c r="O27" s="256"/>
      <c r="P27" s="256"/>
      <c r="Q27" s="256"/>
      <c r="R27" s="256"/>
      <c r="S27" s="256"/>
      <c r="T27" s="257"/>
      <c r="U27" s="154"/>
      <c r="V27" s="158"/>
      <c r="Y27" s="158"/>
    </row>
    <row r="28" spans="1:25" ht="15" customHeight="1" x14ac:dyDescent="0.25">
      <c r="A28" s="30" t="str">
        <f>[2]МЕНЮ!A538</f>
        <v>492/М/ССЖ</v>
      </c>
      <c r="B28" s="316" t="str">
        <f>[2]МЕНЮ!B538</f>
        <v>Коржик молочный</v>
      </c>
      <c r="C28" s="249"/>
      <c r="D28" s="317">
        <v>50</v>
      </c>
      <c r="E28" s="177">
        <v>4.0599999999999996</v>
      </c>
      <c r="F28" s="177">
        <v>3.02</v>
      </c>
      <c r="G28" s="177">
        <v>25.35</v>
      </c>
      <c r="H28" s="177">
        <v>143.54</v>
      </c>
      <c r="I28" s="151"/>
      <c r="J28" s="177">
        <v>0.03</v>
      </c>
      <c r="K28" s="30" t="str">
        <f t="shared" ref="K28:M29" si="1">A28</f>
        <v>492/М/ССЖ</v>
      </c>
      <c r="L28" s="251" t="str">
        <f t="shared" si="1"/>
        <v>Коржик молочный</v>
      </c>
      <c r="M28" s="361"/>
      <c r="N28" s="419">
        <v>50</v>
      </c>
      <c r="O28" s="177">
        <v>4.0599999999999996</v>
      </c>
      <c r="P28" s="177">
        <v>3.02</v>
      </c>
      <c r="Q28" s="177">
        <v>25.35</v>
      </c>
      <c r="R28" s="177">
        <v>143.54</v>
      </c>
      <c r="S28" s="151"/>
      <c r="T28" s="177">
        <v>0.03</v>
      </c>
      <c r="U28" s="170"/>
      <c r="V28" s="169"/>
    </row>
    <row r="29" spans="1:25" ht="15" customHeight="1" x14ac:dyDescent="0.25">
      <c r="A29" s="13"/>
      <c r="B29" s="316" t="str">
        <f>[2]МЕНЮ!B539</f>
        <v>Ацидофилин</v>
      </c>
      <c r="C29" s="249"/>
      <c r="D29" s="317">
        <v>180</v>
      </c>
      <c r="E29" s="177">
        <v>5.22</v>
      </c>
      <c r="F29" s="178">
        <v>4.5</v>
      </c>
      <c r="G29" s="177">
        <v>7.38</v>
      </c>
      <c r="H29" s="178">
        <v>95.4</v>
      </c>
      <c r="I29" s="151"/>
      <c r="J29" s="177">
        <v>1.44</v>
      </c>
      <c r="K29" s="13"/>
      <c r="L29" s="251" t="str">
        <f t="shared" si="1"/>
        <v>Ацидофилин</v>
      </c>
      <c r="M29" s="361"/>
      <c r="N29" s="419">
        <v>200</v>
      </c>
      <c r="O29" s="178">
        <v>5.8</v>
      </c>
      <c r="P29" s="179">
        <v>5</v>
      </c>
      <c r="Q29" s="178">
        <v>8.1999999999999993</v>
      </c>
      <c r="R29" s="179">
        <v>106</v>
      </c>
      <c r="S29" s="151"/>
      <c r="T29" s="178">
        <v>1.6</v>
      </c>
    </row>
    <row r="30" spans="1:25" x14ac:dyDescent="0.25">
      <c r="A30" s="252" t="s">
        <v>42</v>
      </c>
      <c r="B30" s="253"/>
      <c r="C30" s="253"/>
      <c r="D30" s="253"/>
      <c r="E30" s="253"/>
      <c r="F30" s="253"/>
      <c r="G30" s="253"/>
      <c r="H30" s="253"/>
      <c r="I30" s="254"/>
      <c r="J30" s="255"/>
      <c r="K30" s="256"/>
      <c r="L30" s="256"/>
      <c r="M30" s="256"/>
      <c r="N30" s="256"/>
      <c r="O30" s="256"/>
      <c r="P30" s="256"/>
      <c r="Q30" s="256"/>
      <c r="R30" s="256"/>
      <c r="S30" s="256"/>
      <c r="T30" s="257"/>
    </row>
    <row r="31" spans="1:25" ht="25.15" customHeight="1" x14ac:dyDescent="0.25">
      <c r="A31" s="30" t="str">
        <f>[2]МЕНЮ!A542</f>
        <v>71/И</v>
      </c>
      <c r="B31" s="247" t="str">
        <f>[2]МЕНЮ!B542</f>
        <v>Подгарнировка из свежих огурцов</v>
      </c>
      <c r="C31" s="210"/>
      <c r="D31" s="317">
        <v>30</v>
      </c>
      <c r="E31" s="177">
        <v>0.21</v>
      </c>
      <c r="F31" s="177">
        <v>0.03</v>
      </c>
      <c r="G31" s="177">
        <v>0.56999999999999995</v>
      </c>
      <c r="H31" s="178">
        <v>3.3</v>
      </c>
      <c r="I31" s="152"/>
      <c r="J31" s="178">
        <v>2.1</v>
      </c>
      <c r="K31" s="30" t="str">
        <f>[1]МЕНЮ!A538</f>
        <v>71/И</v>
      </c>
      <c r="L31" s="247" t="str">
        <f>[1]МЕНЮ!B538</f>
        <v>Подгарнировка из свежих огурцов</v>
      </c>
      <c r="M31" s="210"/>
      <c r="N31" s="420">
        <v>30</v>
      </c>
      <c r="O31" s="177">
        <v>0.21</v>
      </c>
      <c r="P31" s="177">
        <v>0.03</v>
      </c>
      <c r="Q31" s="177">
        <v>0.56999999999999995</v>
      </c>
      <c r="R31" s="178">
        <v>3.3</v>
      </c>
      <c r="S31" s="152"/>
      <c r="T31" s="178">
        <v>2.1</v>
      </c>
      <c r="U31" s="154"/>
      <c r="V31" s="154"/>
    </row>
    <row r="32" spans="1:25" ht="29.25" customHeight="1" x14ac:dyDescent="0.25">
      <c r="A32" s="30" t="str">
        <f>[2]МЕНЮ!A543</f>
        <v>326/М/ССЖ</v>
      </c>
      <c r="B32" s="247" t="str">
        <f>[2]МЕНЮ!B543</f>
        <v>Зразы куриные с омлетом и овощами с соустом томатным, 60/10</v>
      </c>
      <c r="C32" s="210"/>
      <c r="D32" s="317">
        <v>70</v>
      </c>
      <c r="E32" s="177">
        <v>12.17</v>
      </c>
      <c r="F32" s="177">
        <v>9.0900000000000016</v>
      </c>
      <c r="G32" s="177">
        <v>5.68</v>
      </c>
      <c r="H32" s="177">
        <v>155.92999999999998</v>
      </c>
      <c r="I32" s="152"/>
      <c r="J32" s="177">
        <v>1.08</v>
      </c>
      <c r="K32" s="30" t="str">
        <f>[1]МЕНЮ!A539</f>
        <v>326/М/ССЖ</v>
      </c>
      <c r="L32" s="247" t="str">
        <f>[1]МЕНЮ!B539</f>
        <v>Зразы куриные с омлетом и овощами с соустом томатным, 80/20</v>
      </c>
      <c r="M32" s="210"/>
      <c r="N32" s="420">
        <v>100</v>
      </c>
      <c r="O32" s="177">
        <v>12.860000000000001</v>
      </c>
      <c r="P32" s="177">
        <v>14.379999999999999</v>
      </c>
      <c r="Q32" s="177">
        <v>8.36</v>
      </c>
      <c r="R32" s="177">
        <v>215.21999999999997</v>
      </c>
      <c r="S32" s="151"/>
      <c r="T32" s="177">
        <v>4.08</v>
      </c>
      <c r="U32" s="154"/>
    </row>
    <row r="33" spans="1:20" ht="15" customHeight="1" x14ac:dyDescent="0.25">
      <c r="A33" s="30" t="str">
        <f>[2]МЕНЮ!A544</f>
        <v>415/К/ССЖ</v>
      </c>
      <c r="B33" s="248" t="str">
        <f>[2]МЕНЮ!B544</f>
        <v>Рис припущенный с овощами</v>
      </c>
      <c r="C33" s="249"/>
      <c r="D33" s="317">
        <v>110</v>
      </c>
      <c r="E33" s="177">
        <v>2.35</v>
      </c>
      <c r="F33" s="178">
        <v>3.2</v>
      </c>
      <c r="G33" s="177">
        <v>21.23</v>
      </c>
      <c r="H33" s="177">
        <v>123.06</v>
      </c>
      <c r="I33" s="151"/>
      <c r="J33" s="177">
        <v>1.32</v>
      </c>
      <c r="K33" s="30" t="str">
        <f>[1]МЕНЮ!A540</f>
        <v>415/К/ССЖ</v>
      </c>
      <c r="L33" s="248" t="str">
        <f>[1]МЕНЮ!B540</f>
        <v>Рис припущенный с овощами</v>
      </c>
      <c r="M33" s="249"/>
      <c r="N33" s="420">
        <v>130</v>
      </c>
      <c r="O33" s="177">
        <v>2.79</v>
      </c>
      <c r="P33" s="177">
        <v>3.98</v>
      </c>
      <c r="Q33" s="177">
        <v>25.16</v>
      </c>
      <c r="R33" s="177">
        <v>147.54</v>
      </c>
      <c r="S33" s="151"/>
      <c r="T33" s="177">
        <v>1.56</v>
      </c>
    </row>
    <row r="34" spans="1:20" ht="15" customHeight="1" x14ac:dyDescent="0.25">
      <c r="A34" s="30" t="str">
        <f>[2]МЕНЮ!A545</f>
        <v>411/М/ССЖ</v>
      </c>
      <c r="B34" s="248" t="str">
        <f>[2]МЕНЮ!B545</f>
        <v>Чай с сахаром, 180/8</v>
      </c>
      <c r="C34" s="249"/>
      <c r="D34" s="317">
        <v>180</v>
      </c>
      <c r="E34" s="178">
        <v>0.1</v>
      </c>
      <c r="F34" s="177">
        <v>0.01</v>
      </c>
      <c r="G34" s="177">
        <v>8.02</v>
      </c>
      <c r="H34" s="177">
        <v>32.68</v>
      </c>
      <c r="I34" s="151"/>
      <c r="J34" s="177">
        <v>0.05</v>
      </c>
      <c r="K34" s="30" t="str">
        <f>[1]МЕНЮ!A541</f>
        <v>411/М/ССЖ</v>
      </c>
      <c r="L34" s="248" t="str">
        <f>[1]МЕНЮ!B541</f>
        <v>Чай с сахаром, 180/10</v>
      </c>
      <c r="M34" s="249"/>
      <c r="N34" s="420">
        <v>180</v>
      </c>
      <c r="O34" s="178">
        <v>0.1</v>
      </c>
      <c r="P34" s="177">
        <v>0.01</v>
      </c>
      <c r="Q34" s="177">
        <v>10.01</v>
      </c>
      <c r="R34" s="177">
        <v>40.659999999999997</v>
      </c>
      <c r="S34" s="151"/>
      <c r="T34" s="177">
        <v>0.05</v>
      </c>
    </row>
    <row r="35" spans="1:20" ht="15.75" customHeight="1" thickBot="1" x14ac:dyDescent="0.3">
      <c r="A35" s="30">
        <f>[2]МЕНЮ!A546</f>
        <v>0</v>
      </c>
      <c r="B35" s="240" t="str">
        <f>[2]МЕНЮ!B546</f>
        <v>Хлеб пшеничный</v>
      </c>
      <c r="C35" s="241"/>
      <c r="D35" s="317">
        <v>10</v>
      </c>
      <c r="E35" s="177">
        <v>0.76</v>
      </c>
      <c r="F35" s="177">
        <v>0.08</v>
      </c>
      <c r="G35" s="177">
        <v>4.92</v>
      </c>
      <c r="H35" s="178">
        <v>23.5</v>
      </c>
      <c r="I35" s="151"/>
      <c r="J35" s="180"/>
      <c r="K35" s="30"/>
      <c r="L35" s="240" t="str">
        <f>[1]МЕНЮ!B542</f>
        <v>Хлеб пшеничный</v>
      </c>
      <c r="M35" s="241"/>
      <c r="N35" s="420">
        <v>20</v>
      </c>
      <c r="O35" s="177">
        <v>1.52</v>
      </c>
      <c r="P35" s="177">
        <v>0.16</v>
      </c>
      <c r="Q35" s="177">
        <v>9.84</v>
      </c>
      <c r="R35" s="179">
        <v>47</v>
      </c>
      <c r="S35" s="151"/>
      <c r="T35" s="180"/>
    </row>
    <row r="36" spans="1:20" ht="38.25" customHeight="1" x14ac:dyDescent="0.25">
      <c r="A36" s="242" t="s">
        <v>451</v>
      </c>
      <c r="B36" s="238"/>
      <c r="C36" s="238"/>
      <c r="D36" s="238"/>
      <c r="E36" s="238" t="s">
        <v>11</v>
      </c>
      <c r="F36" s="238"/>
      <c r="G36" s="238"/>
      <c r="H36" s="237" t="s">
        <v>12</v>
      </c>
      <c r="I36" s="150" t="s">
        <v>415</v>
      </c>
      <c r="J36" s="34" t="s">
        <v>13</v>
      </c>
      <c r="K36" s="242" t="s">
        <v>452</v>
      </c>
      <c r="L36" s="238"/>
      <c r="M36" s="238"/>
      <c r="N36" s="238"/>
      <c r="O36" s="238" t="s">
        <v>11</v>
      </c>
      <c r="P36" s="238"/>
      <c r="Q36" s="238"/>
      <c r="R36" s="237" t="s">
        <v>12</v>
      </c>
      <c r="S36" s="150" t="s">
        <v>415</v>
      </c>
      <c r="T36" s="34" t="s">
        <v>13</v>
      </c>
    </row>
    <row r="37" spans="1:20" x14ac:dyDescent="0.25">
      <c r="A37" s="243"/>
      <c r="B37" s="244"/>
      <c r="C37" s="244"/>
      <c r="D37" s="244"/>
      <c r="E37" s="173" t="s">
        <v>14</v>
      </c>
      <c r="F37" s="173" t="s">
        <v>15</v>
      </c>
      <c r="G37" s="173" t="s">
        <v>16</v>
      </c>
      <c r="H37" s="239"/>
      <c r="I37" s="150" t="s">
        <v>416</v>
      </c>
      <c r="J37" s="36" t="s">
        <v>17</v>
      </c>
      <c r="K37" s="243"/>
      <c r="L37" s="244"/>
      <c r="M37" s="244"/>
      <c r="N37" s="244"/>
      <c r="O37" s="173" t="s">
        <v>14</v>
      </c>
      <c r="P37" s="173" t="s">
        <v>15</v>
      </c>
      <c r="Q37" s="173" t="s">
        <v>16</v>
      </c>
      <c r="R37" s="239"/>
      <c r="S37" s="150" t="s">
        <v>416</v>
      </c>
      <c r="T37" s="36" t="s">
        <v>17</v>
      </c>
    </row>
    <row r="38" spans="1:20" ht="15.75" thickBot="1" x14ac:dyDescent="0.3">
      <c r="A38" s="245"/>
      <c r="B38" s="246"/>
      <c r="C38" s="246"/>
      <c r="D38" s="246"/>
      <c r="E38" s="153">
        <f>E11+E12+E13+E14+E15+E18+E20+E21+E22+E23+E24+E25+E26+E28+E29+E31+E32+E33+E34+E35</f>
        <v>68.47</v>
      </c>
      <c r="F38" s="165">
        <f t="shared" ref="F38:J38" si="2">F11+F12+F13+F14+F15+F18+F20+F21+F22+F23+F24+F25+F26+F28+F29+F31+F32+F33+F34+F35</f>
        <v>51.779999999999994</v>
      </c>
      <c r="G38" s="153">
        <f t="shared" si="2"/>
        <v>189.28</v>
      </c>
      <c r="H38" s="153">
        <f t="shared" si="2"/>
        <v>1512.2800000000002</v>
      </c>
      <c r="I38" s="163">
        <f t="shared" si="2"/>
        <v>7.0000000000000007E-2</v>
      </c>
      <c r="J38" s="163">
        <f t="shared" si="2"/>
        <v>93.429999999999978</v>
      </c>
      <c r="K38" s="245"/>
      <c r="L38" s="246"/>
      <c r="M38" s="246"/>
      <c r="N38" s="246"/>
      <c r="O38" s="153">
        <f>O35+O34+O33+O32+O31+O29+O28+O26+O24+O23+O22+O21+O20+O18+O16+O15+O14+O13+O12+O11+O25</f>
        <v>78.819999999999993</v>
      </c>
      <c r="P38" s="153">
        <f t="shared" ref="P38:T38" si="3">P35+P34+P33+P32+P31+P29+P28+P26+P24+P23+P22+P21+P20+P18+P16+P15+P14+P13+P12+P11+P25</f>
        <v>66.42</v>
      </c>
      <c r="Q38" s="153">
        <f t="shared" si="3"/>
        <v>239.54999999999998</v>
      </c>
      <c r="R38" s="153">
        <f t="shared" si="3"/>
        <v>1886.46</v>
      </c>
      <c r="S38" s="153">
        <f t="shared" si="3"/>
        <v>0</v>
      </c>
      <c r="T38" s="153">
        <f t="shared" si="3"/>
        <v>108.27000000000001</v>
      </c>
    </row>
  </sheetData>
  <mergeCells count="72">
    <mergeCell ref="O36:Q36"/>
    <mergeCell ref="R36:R37"/>
    <mergeCell ref="B35:C35"/>
    <mergeCell ref="L35:M35"/>
    <mergeCell ref="A36:D38"/>
    <mergeCell ref="E36:G36"/>
    <mergeCell ref="H36:H37"/>
    <mergeCell ref="K36:N38"/>
    <mergeCell ref="B32:C32"/>
    <mergeCell ref="L32:M32"/>
    <mergeCell ref="B33:C33"/>
    <mergeCell ref="L33:M33"/>
    <mergeCell ref="B34:C34"/>
    <mergeCell ref="L34:M34"/>
    <mergeCell ref="B29:C29"/>
    <mergeCell ref="L29:M29"/>
    <mergeCell ref="A30:J30"/>
    <mergeCell ref="K30:T30"/>
    <mergeCell ref="B31:C31"/>
    <mergeCell ref="L31:M31"/>
    <mergeCell ref="B26:C26"/>
    <mergeCell ref="L26:M26"/>
    <mergeCell ref="A27:J27"/>
    <mergeCell ref="K27:T27"/>
    <mergeCell ref="B28:C28"/>
    <mergeCell ref="L28:M28"/>
    <mergeCell ref="B23:C23"/>
    <mergeCell ref="L23:M23"/>
    <mergeCell ref="B24:C24"/>
    <mergeCell ref="L24:M24"/>
    <mergeCell ref="B25:C25"/>
    <mergeCell ref="L25:M25"/>
    <mergeCell ref="B20:C20"/>
    <mergeCell ref="L20:M20"/>
    <mergeCell ref="B21:C21"/>
    <mergeCell ref="L21:M21"/>
    <mergeCell ref="B22:C22"/>
    <mergeCell ref="L22:M22"/>
    <mergeCell ref="A17:J17"/>
    <mergeCell ref="K17:T17"/>
    <mergeCell ref="B18:C18"/>
    <mergeCell ref="L18:M18"/>
    <mergeCell ref="A19:J19"/>
    <mergeCell ref="K19:T19"/>
    <mergeCell ref="B14:C14"/>
    <mergeCell ref="L14:M14"/>
    <mergeCell ref="B15:C15"/>
    <mergeCell ref="L15:M15"/>
    <mergeCell ref="B16:C16"/>
    <mergeCell ref="L16:M16"/>
    <mergeCell ref="B11:C11"/>
    <mergeCell ref="L11:M11"/>
    <mergeCell ref="B12:C12"/>
    <mergeCell ref="L12:M12"/>
    <mergeCell ref="B13:C13"/>
    <mergeCell ref="L13:M13"/>
    <mergeCell ref="L8:M9"/>
    <mergeCell ref="N8:N9"/>
    <mergeCell ref="O8:Q8"/>
    <mergeCell ref="R8:R9"/>
    <mergeCell ref="A10:J10"/>
    <mergeCell ref="K10:T10"/>
    <mergeCell ref="A1:J1"/>
    <mergeCell ref="K1:T1"/>
    <mergeCell ref="D5:H5"/>
    <mergeCell ref="N5:R5"/>
    <mergeCell ref="A8:A9"/>
    <mergeCell ref="B8:C9"/>
    <mergeCell ref="D8:D9"/>
    <mergeCell ref="E8:G8"/>
    <mergeCell ref="H8:H9"/>
    <mergeCell ref="K8:K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F2556-C501-46F8-B439-0C04C752A2AA}">
  <dimension ref="A1:Y38"/>
  <sheetViews>
    <sheetView topLeftCell="A3" workbookViewId="0">
      <selection activeCell="M5" sqref="M5"/>
    </sheetView>
  </sheetViews>
  <sheetFormatPr defaultRowHeight="15" x14ac:dyDescent="0.25"/>
  <cols>
    <col min="1" max="1" width="10.140625" customWidth="1"/>
    <col min="2" max="2" width="10.42578125" customWidth="1"/>
    <col min="3" max="3" width="23.28515625" customWidth="1"/>
    <col min="4" max="4" width="9.85546875" bestFit="1" customWidth="1"/>
    <col min="5" max="5" width="9.42578125" customWidth="1"/>
    <col min="6" max="6" width="7" customWidth="1"/>
    <col min="7" max="7" width="7.7109375" customWidth="1"/>
    <col min="9" max="9" width="0" hidden="1" customWidth="1"/>
    <col min="11" max="11" width="10.7109375" customWidth="1"/>
    <col min="13" max="13" width="24.42578125" customWidth="1"/>
    <col min="14" max="14" width="9.85546875" bestFit="1" customWidth="1"/>
    <col min="19" max="19" width="0" hidden="1" customWidth="1"/>
    <col min="25" max="25" width="11.140625" customWidth="1"/>
  </cols>
  <sheetData>
    <row r="1" spans="1:25" ht="15.75" hidden="1" thickBot="1" x14ac:dyDescent="0.3">
      <c r="A1" s="230"/>
      <c r="B1" s="219"/>
      <c r="C1" s="219"/>
      <c r="D1" s="219"/>
      <c r="E1" s="219"/>
      <c r="F1" s="219"/>
      <c r="G1" s="219"/>
      <c r="H1" s="219"/>
      <c r="I1" s="219"/>
      <c r="J1" s="231"/>
      <c r="K1" s="230"/>
      <c r="L1" s="219"/>
      <c r="M1" s="219"/>
      <c r="N1" s="219"/>
      <c r="O1" s="219"/>
      <c r="P1" s="219"/>
      <c r="Q1" s="219"/>
      <c r="R1" s="219"/>
      <c r="S1" s="219"/>
      <c r="T1" s="231"/>
    </row>
    <row r="2" spans="1:25" ht="15.75" hidden="1" thickBot="1" x14ac:dyDescent="0.3">
      <c r="A2" s="1"/>
      <c r="B2" s="2"/>
      <c r="C2" s="2"/>
      <c r="D2" s="2"/>
      <c r="E2" s="2"/>
      <c r="F2" s="2"/>
      <c r="G2" s="2"/>
      <c r="H2" s="3"/>
      <c r="I2" s="3"/>
      <c r="J2" s="4"/>
      <c r="K2" s="1"/>
      <c r="L2" s="2"/>
      <c r="M2" s="2"/>
      <c r="N2" s="2"/>
      <c r="O2" s="2"/>
      <c r="P2" s="2"/>
      <c r="Q2" s="2"/>
      <c r="R2" s="3"/>
      <c r="S2" s="3"/>
      <c r="T2" s="4"/>
    </row>
    <row r="3" spans="1:25" ht="13.9" customHeight="1" x14ac:dyDescent="0.25">
      <c r="A3" s="77">
        <v>1</v>
      </c>
      <c r="B3" s="78" t="s">
        <v>1</v>
      </c>
      <c r="C3" s="79">
        <v>1</v>
      </c>
      <c r="D3" s="80"/>
      <c r="E3" s="80"/>
      <c r="F3" s="80"/>
      <c r="G3" s="80"/>
      <c r="H3" s="81"/>
      <c r="I3" s="81"/>
      <c r="J3" s="82"/>
      <c r="K3" s="2"/>
      <c r="L3" s="5" t="s">
        <v>1</v>
      </c>
      <c r="M3" s="6">
        <v>1</v>
      </c>
      <c r="N3" s="2"/>
      <c r="O3" s="2"/>
      <c r="P3" s="2"/>
      <c r="Q3" s="2"/>
      <c r="R3" s="3"/>
      <c r="S3" s="3"/>
      <c r="T3" s="4"/>
    </row>
    <row r="4" spans="1:25" hidden="1" x14ac:dyDescent="0.25">
      <c r="A4" s="1"/>
      <c r="B4" s="5" t="s">
        <v>2</v>
      </c>
      <c r="C4" s="6">
        <v>1</v>
      </c>
      <c r="D4" s="2"/>
      <c r="E4" s="2"/>
      <c r="F4" s="2"/>
      <c r="G4" s="2"/>
      <c r="H4" s="3"/>
      <c r="I4" s="3"/>
      <c r="J4" s="4"/>
      <c r="K4" s="2"/>
      <c r="L4" s="5" t="s">
        <v>2</v>
      </c>
      <c r="M4" s="6">
        <v>1</v>
      </c>
      <c r="N4" s="2"/>
      <c r="O4" s="2"/>
      <c r="P4" s="2"/>
      <c r="Q4" s="2"/>
      <c r="R4" s="3"/>
      <c r="S4" s="3"/>
      <c r="T4" s="4"/>
    </row>
    <row r="5" spans="1:25" x14ac:dyDescent="0.25">
      <c r="A5" s="1"/>
      <c r="B5" s="5" t="s">
        <v>3</v>
      </c>
      <c r="C5" s="7" t="s">
        <v>446</v>
      </c>
      <c r="D5" s="262"/>
      <c r="E5" s="262"/>
      <c r="F5" s="262"/>
      <c r="G5" s="262"/>
      <c r="H5" s="262"/>
      <c r="I5" s="171"/>
      <c r="J5" s="4"/>
      <c r="K5" s="2"/>
      <c r="L5" s="5" t="s">
        <v>3</v>
      </c>
      <c r="M5" s="7" t="s">
        <v>446</v>
      </c>
      <c r="N5" s="262"/>
      <c r="O5" s="262"/>
      <c r="P5" s="262"/>
      <c r="Q5" s="262"/>
      <c r="R5" s="262"/>
      <c r="S5" s="171"/>
      <c r="T5" s="4"/>
    </row>
    <row r="6" spans="1:25" x14ac:dyDescent="0.25">
      <c r="A6" s="1"/>
      <c r="B6" s="8" t="s">
        <v>6</v>
      </c>
      <c r="C6" s="186" t="s">
        <v>413</v>
      </c>
      <c r="D6" s="2"/>
      <c r="E6" s="2"/>
      <c r="F6" s="2"/>
      <c r="G6" s="2"/>
      <c r="H6" s="3"/>
      <c r="I6" s="3"/>
      <c r="J6" s="4"/>
      <c r="K6" s="2"/>
      <c r="L6" s="8" t="s">
        <v>6</v>
      </c>
      <c r="M6" s="186" t="s">
        <v>276</v>
      </c>
      <c r="N6" s="2"/>
      <c r="O6" s="2"/>
      <c r="P6" s="2"/>
      <c r="Q6" s="2"/>
      <c r="R6" s="3"/>
      <c r="S6" s="3"/>
      <c r="T6" s="4"/>
    </row>
    <row r="7" spans="1:25" x14ac:dyDescent="0.25">
      <c r="A7" s="1"/>
      <c r="B7" s="2"/>
      <c r="C7" s="99"/>
      <c r="D7" s="99"/>
      <c r="E7" s="2"/>
      <c r="F7" s="2"/>
      <c r="G7" s="2"/>
      <c r="H7" s="3"/>
      <c r="I7" s="3"/>
      <c r="J7" s="4"/>
      <c r="K7" s="2"/>
      <c r="L7" s="2"/>
      <c r="M7" s="99"/>
      <c r="N7" s="99"/>
      <c r="O7" s="2"/>
      <c r="P7" s="2"/>
      <c r="Q7" s="2"/>
      <c r="R7" s="3"/>
      <c r="S7" s="3"/>
      <c r="T7" s="4"/>
    </row>
    <row r="8" spans="1:25" ht="38.25" x14ac:dyDescent="0.25">
      <c r="A8" s="233" t="s">
        <v>8</v>
      </c>
      <c r="B8" s="234" t="s">
        <v>9</v>
      </c>
      <c r="C8" s="234"/>
      <c r="D8" s="234" t="s">
        <v>375</v>
      </c>
      <c r="E8" s="234" t="s">
        <v>11</v>
      </c>
      <c r="F8" s="234"/>
      <c r="G8" s="234"/>
      <c r="H8" s="235" t="s">
        <v>12</v>
      </c>
      <c r="I8" s="150" t="s">
        <v>415</v>
      </c>
      <c r="J8" s="10" t="s">
        <v>13</v>
      </c>
      <c r="K8" s="236" t="s">
        <v>8</v>
      </c>
      <c r="L8" s="234" t="s">
        <v>9</v>
      </c>
      <c r="M8" s="234"/>
      <c r="N8" s="234" t="s">
        <v>372</v>
      </c>
      <c r="O8" s="234" t="s">
        <v>11</v>
      </c>
      <c r="P8" s="234"/>
      <c r="Q8" s="234"/>
      <c r="R8" s="235" t="s">
        <v>12</v>
      </c>
      <c r="S8" s="150" t="s">
        <v>415</v>
      </c>
      <c r="T8" s="12" t="s">
        <v>13</v>
      </c>
    </row>
    <row r="9" spans="1:25" ht="24" customHeight="1" x14ac:dyDescent="0.25">
      <c r="A9" s="233"/>
      <c r="B9" s="234"/>
      <c r="C9" s="234"/>
      <c r="D9" s="234"/>
      <c r="E9" s="172" t="s">
        <v>14</v>
      </c>
      <c r="F9" s="172" t="s">
        <v>15</v>
      </c>
      <c r="G9" s="172" t="s">
        <v>16</v>
      </c>
      <c r="H9" s="235"/>
      <c r="I9" s="150" t="s">
        <v>416</v>
      </c>
      <c r="J9" s="12" t="s">
        <v>17</v>
      </c>
      <c r="K9" s="236"/>
      <c r="L9" s="234"/>
      <c r="M9" s="234"/>
      <c r="N9" s="234"/>
      <c r="O9" s="172" t="s">
        <v>14</v>
      </c>
      <c r="P9" s="172" t="s">
        <v>15</v>
      </c>
      <c r="Q9" s="172" t="s">
        <v>16</v>
      </c>
      <c r="R9" s="235"/>
      <c r="S9" s="150" t="s">
        <v>416</v>
      </c>
      <c r="T9" s="12" t="s">
        <v>17</v>
      </c>
    </row>
    <row r="10" spans="1:25" x14ac:dyDescent="0.25">
      <c r="A10" s="252" t="s">
        <v>18</v>
      </c>
      <c r="B10" s="253"/>
      <c r="C10" s="253"/>
      <c r="D10" s="253"/>
      <c r="E10" s="253"/>
      <c r="F10" s="253"/>
      <c r="G10" s="253"/>
      <c r="H10" s="253"/>
      <c r="I10" s="254"/>
      <c r="J10" s="255"/>
      <c r="K10" s="258"/>
      <c r="L10" s="253"/>
      <c r="M10" s="253"/>
      <c r="N10" s="253"/>
      <c r="O10" s="253"/>
      <c r="P10" s="253"/>
      <c r="Q10" s="253"/>
      <c r="R10" s="253"/>
      <c r="S10" s="254"/>
      <c r="T10" s="255"/>
    </row>
    <row r="11" spans="1:25" ht="15" customHeight="1" x14ac:dyDescent="0.25">
      <c r="A11" s="175" t="str">
        <f>[2]МЕНЮ!A559</f>
        <v>6/М</v>
      </c>
      <c r="B11" s="316" t="str">
        <f>[2]МЕНЮ!B559</f>
        <v>Масло сливочное</v>
      </c>
      <c r="C11" s="249"/>
      <c r="D11" s="317">
        <v>5</v>
      </c>
      <c r="E11" s="177">
        <v>0.03</v>
      </c>
      <c r="F11" s="177">
        <v>4.13</v>
      </c>
      <c r="G11" s="177">
        <v>0.04</v>
      </c>
      <c r="H11" s="178">
        <v>37.4</v>
      </c>
      <c r="I11" s="152"/>
      <c r="J11" s="180"/>
      <c r="K11" s="156" t="str">
        <f t="shared" ref="K11:M15" si="0">A11</f>
        <v>6/М</v>
      </c>
      <c r="L11" s="248" t="str">
        <f t="shared" si="0"/>
        <v>Масло сливочное</v>
      </c>
      <c r="M11" s="333"/>
      <c r="N11" s="421">
        <v>7</v>
      </c>
      <c r="O11" s="177">
        <v>0.04</v>
      </c>
      <c r="P11" s="177">
        <v>5.78</v>
      </c>
      <c r="Q11" s="177">
        <v>0.06</v>
      </c>
      <c r="R11" s="177">
        <v>52.36</v>
      </c>
      <c r="S11" s="152"/>
      <c r="T11" s="180"/>
      <c r="U11" s="154"/>
      <c r="V11" s="167"/>
      <c r="W11" s="167"/>
      <c r="X11" s="167"/>
      <c r="Y11" s="167"/>
    </row>
    <row r="12" spans="1:25" ht="15" customHeight="1" x14ac:dyDescent="0.25">
      <c r="A12" s="176" t="str">
        <f>[2]МЕНЮ!A560</f>
        <v>7/М</v>
      </c>
      <c r="B12" s="316" t="str">
        <f>[2]МЕНЮ!B560</f>
        <v>Сыр полутвердый</v>
      </c>
      <c r="C12" s="249"/>
      <c r="D12" s="317">
        <v>10</v>
      </c>
      <c r="E12" s="177">
        <v>2.3199999999999998</v>
      </c>
      <c r="F12" s="177">
        <v>2.95</v>
      </c>
      <c r="G12" s="180"/>
      <c r="H12" s="178">
        <v>36.4</v>
      </c>
      <c r="I12" s="151"/>
      <c r="J12" s="177">
        <v>7.0000000000000007E-2</v>
      </c>
      <c r="K12" s="156" t="str">
        <f t="shared" si="0"/>
        <v>7/М</v>
      </c>
      <c r="L12" s="248" t="str">
        <f t="shared" si="0"/>
        <v>Сыр полутвердый</v>
      </c>
      <c r="M12" s="333"/>
      <c r="N12" s="421">
        <v>15</v>
      </c>
      <c r="O12" s="177">
        <v>3.48</v>
      </c>
      <c r="P12" s="177">
        <v>4.43</v>
      </c>
      <c r="Q12" s="180"/>
      <c r="R12" s="178">
        <v>54.6</v>
      </c>
      <c r="S12" s="151"/>
      <c r="T12" s="177">
        <v>0.11</v>
      </c>
      <c r="V12" s="166"/>
      <c r="W12" s="166"/>
      <c r="X12" s="166"/>
      <c r="Y12" s="167"/>
    </row>
    <row r="13" spans="1:25" ht="15" customHeight="1" x14ac:dyDescent="0.25">
      <c r="A13" s="176" t="str">
        <f>[2]МЕНЮ!A561</f>
        <v>199/М/ССЖ</v>
      </c>
      <c r="B13" s="316" t="str">
        <f>[2]МЕНЮ!B561</f>
        <v>Каша жидкая молочная из манной крупы</v>
      </c>
      <c r="C13" s="249"/>
      <c r="D13" s="317">
        <v>150</v>
      </c>
      <c r="E13" s="177">
        <v>5.09</v>
      </c>
      <c r="F13" s="177">
        <v>3.16</v>
      </c>
      <c r="G13" s="177">
        <v>21.08</v>
      </c>
      <c r="H13" s="177">
        <v>132.99</v>
      </c>
      <c r="I13" s="151"/>
      <c r="J13" s="177">
        <v>0.55000000000000004</v>
      </c>
      <c r="K13" s="162" t="str">
        <f t="shared" si="0"/>
        <v>199/М/ССЖ</v>
      </c>
      <c r="L13" s="248" t="str">
        <f t="shared" si="0"/>
        <v>Каша жидкая молочная из манной крупы</v>
      </c>
      <c r="M13" s="333"/>
      <c r="N13" s="421">
        <v>200</v>
      </c>
      <c r="O13" s="177">
        <v>6.82</v>
      </c>
      <c r="P13" s="177">
        <v>4.22</v>
      </c>
      <c r="Q13" s="177">
        <v>28.63</v>
      </c>
      <c r="R13" s="177">
        <v>179.52</v>
      </c>
      <c r="S13" s="151"/>
      <c r="T13" s="177">
        <v>0.73</v>
      </c>
      <c r="V13" s="166"/>
      <c r="W13" s="166"/>
      <c r="X13" s="166"/>
      <c r="Y13" s="167"/>
    </row>
    <row r="14" spans="1:25" ht="15" customHeight="1" x14ac:dyDescent="0.25">
      <c r="A14" s="13" t="str">
        <f>[2]МЕНЮ!A562</f>
        <v>414/М/ССЖ</v>
      </c>
      <c r="B14" s="316" t="str">
        <f>[2]МЕНЮ!B562</f>
        <v>Напиток кофейный на молоке (3,2%), 180/8</v>
      </c>
      <c r="C14" s="249"/>
      <c r="D14" s="317">
        <v>180</v>
      </c>
      <c r="E14" s="177">
        <v>2.98</v>
      </c>
      <c r="F14" s="178">
        <v>3.2</v>
      </c>
      <c r="G14" s="177">
        <v>13.96</v>
      </c>
      <c r="H14" s="178">
        <v>97.8</v>
      </c>
      <c r="I14" s="151"/>
      <c r="J14" s="178">
        <v>1.4</v>
      </c>
      <c r="K14" s="156" t="str">
        <f t="shared" si="0"/>
        <v>414/М/ССЖ</v>
      </c>
      <c r="L14" s="248" t="str">
        <f t="shared" si="0"/>
        <v>Напиток кофейный на молоке (3,2%), 180/8</v>
      </c>
      <c r="M14" s="333"/>
      <c r="N14" s="421">
        <v>180</v>
      </c>
      <c r="O14" s="177">
        <v>2.98</v>
      </c>
      <c r="P14" s="178">
        <v>3.2</v>
      </c>
      <c r="Q14" s="177">
        <v>15.96</v>
      </c>
      <c r="R14" s="177">
        <v>105.78</v>
      </c>
      <c r="S14" s="151"/>
      <c r="T14" s="178">
        <v>1.4</v>
      </c>
      <c r="V14" s="166"/>
      <c r="W14" s="154"/>
      <c r="Y14" s="161"/>
    </row>
    <row r="15" spans="1:25" ht="14.25" customHeight="1" x14ac:dyDescent="0.25">
      <c r="A15" s="13"/>
      <c r="B15" s="316" t="str">
        <f>[2]МЕНЮ!B563</f>
        <v>Хлеб пшеничный</v>
      </c>
      <c r="C15" s="249"/>
      <c r="D15" s="317">
        <v>15</v>
      </c>
      <c r="E15" s="177">
        <v>1.1399999999999999</v>
      </c>
      <c r="F15" s="177">
        <v>0.12</v>
      </c>
      <c r="G15" s="177">
        <v>7.38</v>
      </c>
      <c r="H15" s="177">
        <v>35.25</v>
      </c>
      <c r="I15" s="151"/>
      <c r="J15" s="180"/>
      <c r="K15" s="156"/>
      <c r="L15" s="248" t="str">
        <f t="shared" si="0"/>
        <v>Хлеб пшеничный</v>
      </c>
      <c r="M15" s="249"/>
      <c r="N15" s="421">
        <v>20</v>
      </c>
      <c r="O15" s="177">
        <v>1.52</v>
      </c>
      <c r="P15" s="177">
        <v>0.16</v>
      </c>
      <c r="Q15" s="177">
        <v>9.84</v>
      </c>
      <c r="R15" s="179">
        <v>47</v>
      </c>
      <c r="S15" s="151"/>
      <c r="T15" s="180"/>
      <c r="U15" s="154"/>
      <c r="V15" s="166"/>
      <c r="X15" s="154"/>
      <c r="Y15" s="161"/>
    </row>
    <row r="16" spans="1:25" ht="15" hidden="1" customHeight="1" x14ac:dyDescent="0.25">
      <c r="A16" s="13"/>
      <c r="B16" s="250"/>
      <c r="C16" s="249"/>
      <c r="D16" s="14"/>
      <c r="E16" s="15"/>
      <c r="F16" s="15"/>
      <c r="G16" s="15"/>
      <c r="H16" s="16"/>
      <c r="I16" s="151"/>
      <c r="J16" s="17"/>
      <c r="K16" s="156"/>
      <c r="L16" s="260"/>
      <c r="M16" s="260"/>
      <c r="N16" s="14"/>
      <c r="O16" s="15"/>
      <c r="P16" s="15"/>
      <c r="Q16" s="15"/>
      <c r="R16" s="16"/>
      <c r="S16" s="151"/>
      <c r="T16" s="17"/>
      <c r="V16" s="154"/>
      <c r="Y16" s="154"/>
    </row>
    <row r="17" spans="1:25" x14ac:dyDescent="0.25">
      <c r="A17" s="252" t="s">
        <v>428</v>
      </c>
      <c r="B17" s="253"/>
      <c r="C17" s="253"/>
      <c r="D17" s="253"/>
      <c r="E17" s="253"/>
      <c r="F17" s="253"/>
      <c r="G17" s="253"/>
      <c r="H17" s="253"/>
      <c r="I17" s="254"/>
      <c r="J17" s="255"/>
      <c r="K17" s="258"/>
      <c r="L17" s="253"/>
      <c r="M17" s="253"/>
      <c r="N17" s="253"/>
      <c r="O17" s="253"/>
      <c r="P17" s="253"/>
      <c r="Q17" s="253"/>
      <c r="R17" s="253"/>
      <c r="S17" s="254"/>
      <c r="T17" s="255"/>
      <c r="V17" s="154"/>
      <c r="Y17" s="154"/>
    </row>
    <row r="18" spans="1:25" ht="16.5" x14ac:dyDescent="0.25">
      <c r="A18" s="175" t="str">
        <f>[2]МЕНЮ!A566</f>
        <v>386/М</v>
      </c>
      <c r="B18" s="248" t="str">
        <f>[2]МЕНЮ!B566</f>
        <v>Груша</v>
      </c>
      <c r="C18" s="249"/>
      <c r="D18" s="176">
        <v>100</v>
      </c>
      <c r="E18" s="178">
        <v>0.4</v>
      </c>
      <c r="F18" s="178">
        <v>0.3</v>
      </c>
      <c r="G18" s="178">
        <v>10.3</v>
      </c>
      <c r="H18" s="179">
        <v>47</v>
      </c>
      <c r="I18" s="151"/>
      <c r="J18" s="20">
        <v>5</v>
      </c>
      <c r="K18" s="155" t="str">
        <f t="shared" ref="K18:T18" si="1">A18</f>
        <v>386/М</v>
      </c>
      <c r="L18" s="259" t="str">
        <f t="shared" si="1"/>
        <v>Груша</v>
      </c>
      <c r="M18" s="260"/>
      <c r="N18" s="14">
        <f t="shared" si="1"/>
        <v>100</v>
      </c>
      <c r="O18" s="15">
        <f t="shared" si="1"/>
        <v>0.4</v>
      </c>
      <c r="P18" s="15">
        <f t="shared" si="1"/>
        <v>0.3</v>
      </c>
      <c r="Q18" s="15">
        <f t="shared" si="1"/>
        <v>10.3</v>
      </c>
      <c r="R18" s="16">
        <f t="shared" si="1"/>
        <v>47</v>
      </c>
      <c r="S18" s="151">
        <f t="shared" si="1"/>
        <v>0</v>
      </c>
      <c r="T18" s="20">
        <f t="shared" si="1"/>
        <v>5</v>
      </c>
      <c r="U18" s="168"/>
    </row>
    <row r="19" spans="1:25" x14ac:dyDescent="0.25">
      <c r="A19" s="261" t="s">
        <v>29</v>
      </c>
      <c r="B19" s="256"/>
      <c r="C19" s="256"/>
      <c r="D19" s="256"/>
      <c r="E19" s="256"/>
      <c r="F19" s="256"/>
      <c r="G19" s="256"/>
      <c r="H19" s="256"/>
      <c r="I19" s="256"/>
      <c r="J19" s="257"/>
      <c r="K19" s="256"/>
      <c r="L19" s="256"/>
      <c r="M19" s="256"/>
      <c r="N19" s="256"/>
      <c r="O19" s="256"/>
      <c r="P19" s="256"/>
      <c r="Q19" s="256"/>
      <c r="R19" s="256"/>
      <c r="S19" s="256"/>
      <c r="T19" s="257"/>
      <c r="V19" s="154"/>
    </row>
    <row r="20" spans="1:25" s="158" customFormat="1" ht="23.25" customHeight="1" x14ac:dyDescent="0.25">
      <c r="A20" s="30" t="str">
        <f>[2]МЕНЮ!A569</f>
        <v>37/М/ССЖ</v>
      </c>
      <c r="B20" s="227" t="str">
        <f>[2]МЕНЮ!B569</f>
        <v>Салат из свеклы с соленым огурцом</v>
      </c>
      <c r="C20" s="228"/>
      <c r="D20" s="317">
        <v>30</v>
      </c>
      <c r="E20" s="177">
        <v>0.42</v>
      </c>
      <c r="F20" s="177">
        <v>2.0299999999999998</v>
      </c>
      <c r="G20" s="177">
        <v>1.95</v>
      </c>
      <c r="H20" s="177">
        <v>27.91</v>
      </c>
      <c r="I20" s="27"/>
      <c r="J20" s="177">
        <v>3.01</v>
      </c>
      <c r="K20" s="30" t="str">
        <f t="shared" ref="K20:M26" si="2">A20</f>
        <v>37/М/ССЖ</v>
      </c>
      <c r="L20" s="334" t="str">
        <f t="shared" si="2"/>
        <v>Салат из свеклы с соленым огурцом</v>
      </c>
      <c r="M20" s="335"/>
      <c r="N20" s="422">
        <v>60</v>
      </c>
      <c r="O20" s="178">
        <v>0.8</v>
      </c>
      <c r="P20" s="177">
        <v>2.0699999999999998</v>
      </c>
      <c r="Q20" s="177">
        <v>3.76</v>
      </c>
      <c r="R20" s="178">
        <v>37.1</v>
      </c>
      <c r="S20" s="27"/>
      <c r="T20" s="177">
        <v>4.53</v>
      </c>
      <c r="U20" s="157"/>
    </row>
    <row r="21" spans="1:25" s="158" customFormat="1" ht="27.75" customHeight="1" x14ac:dyDescent="0.25">
      <c r="A21" s="30" t="str">
        <f>[2]МЕНЮ!A570</f>
        <v>73/М/ССЖ</v>
      </c>
      <c r="B21" s="227" t="str">
        <f>[2]МЕНЮ!B570</f>
        <v>Щи из свежей капусты с картофелем со сметаной с говядиной, 160/10/10</v>
      </c>
      <c r="C21" s="228"/>
      <c r="D21" s="317">
        <v>180</v>
      </c>
      <c r="E21" s="177">
        <v>4.53</v>
      </c>
      <c r="F21" s="177">
        <v>5.66</v>
      </c>
      <c r="G21" s="177">
        <v>6.97</v>
      </c>
      <c r="H21" s="177">
        <v>97.52</v>
      </c>
      <c r="I21" s="27"/>
      <c r="J21" s="177">
        <v>9.36</v>
      </c>
      <c r="K21" s="30" t="str">
        <f t="shared" si="2"/>
        <v>73/М/ССЖ</v>
      </c>
      <c r="L21" s="334" t="str">
        <f>[1]МЕНЮ!$B$566</f>
        <v>Щи из свежей капусты с картофелем со сметаной с говядиной, 180/10/10</v>
      </c>
      <c r="M21" s="335"/>
      <c r="N21" s="422">
        <v>200</v>
      </c>
      <c r="O21" s="177">
        <v>4.6900000000000004</v>
      </c>
      <c r="P21" s="177">
        <v>6.56</v>
      </c>
      <c r="Q21" s="177">
        <v>7.73</v>
      </c>
      <c r="R21" s="177">
        <v>109.44</v>
      </c>
      <c r="S21" s="27"/>
      <c r="T21" s="177">
        <v>10.44</v>
      </c>
      <c r="U21" s="157"/>
    </row>
    <row r="22" spans="1:25" s="158" customFormat="1" ht="25.5" customHeight="1" x14ac:dyDescent="0.25">
      <c r="A22" s="30" t="str">
        <f>[2]МЕНЮ!A571</f>
        <v>268/И</v>
      </c>
      <c r="B22" s="227" t="str">
        <f>[2]МЕНЮ!B571</f>
        <v>Котлета из мяса и печени с маслом сливочным, 60/3</v>
      </c>
      <c r="C22" s="228"/>
      <c r="D22" s="317">
        <v>63</v>
      </c>
      <c r="E22" s="177">
        <v>9.1399999999999988</v>
      </c>
      <c r="F22" s="177">
        <v>7.6</v>
      </c>
      <c r="G22" s="177">
        <v>7.7299999999999995</v>
      </c>
      <c r="H22" s="177">
        <v>135.87</v>
      </c>
      <c r="I22" s="27"/>
      <c r="J22" s="177">
        <v>2.98</v>
      </c>
      <c r="K22" s="30" t="str">
        <f t="shared" si="2"/>
        <v>268/И</v>
      </c>
      <c r="L22" s="334" t="str">
        <f>[1]МЕНЮ!$B$567</f>
        <v>Котлета из мяса и печени с маслом сливочным, 80/5</v>
      </c>
      <c r="M22" s="335"/>
      <c r="N22" s="422">
        <v>85</v>
      </c>
      <c r="O22" s="178">
        <v>11.53</v>
      </c>
      <c r="P22" s="177">
        <v>9.76</v>
      </c>
      <c r="Q22" s="177">
        <v>9.129999999999999</v>
      </c>
      <c r="R22" s="177">
        <v>170.54</v>
      </c>
      <c r="S22" s="27"/>
      <c r="T22" s="178">
        <v>3.1</v>
      </c>
      <c r="U22" s="157"/>
    </row>
    <row r="23" spans="1:25" s="158" customFormat="1" ht="23.25" customHeight="1" x14ac:dyDescent="0.25">
      <c r="A23" s="30" t="str">
        <f>[2]МЕНЮ!A572</f>
        <v>335/М/ССЖ</v>
      </c>
      <c r="B23" s="227" t="str">
        <f>[2]МЕНЮ!B572</f>
        <v>Макаронные изделия отварные</v>
      </c>
      <c r="C23" s="228"/>
      <c r="D23" s="317">
        <v>110</v>
      </c>
      <c r="E23" s="177">
        <v>3.64</v>
      </c>
      <c r="F23" s="178">
        <v>3.3</v>
      </c>
      <c r="G23" s="177">
        <v>22.48</v>
      </c>
      <c r="H23" s="177">
        <v>133.58000000000001</v>
      </c>
      <c r="I23" s="27"/>
      <c r="J23" s="180"/>
      <c r="K23" s="30" t="str">
        <f t="shared" si="2"/>
        <v>335/М/ССЖ</v>
      </c>
      <c r="L23" s="334" t="str">
        <f t="shared" si="2"/>
        <v>Макаронные изделия отварные</v>
      </c>
      <c r="M23" s="335"/>
      <c r="N23" s="422">
        <v>130</v>
      </c>
      <c r="O23" s="177">
        <v>4.47</v>
      </c>
      <c r="P23" s="177">
        <v>4.12</v>
      </c>
      <c r="Q23" s="177">
        <v>27.62</v>
      </c>
      <c r="R23" s="177">
        <v>164.69</v>
      </c>
      <c r="S23" s="27"/>
      <c r="T23" s="180"/>
      <c r="U23" s="157"/>
    </row>
    <row r="24" spans="1:25" s="158" customFormat="1" ht="16.5" x14ac:dyDescent="0.25">
      <c r="A24" s="30"/>
      <c r="B24" s="227" t="str">
        <f>[2]МЕНЮ!B573</f>
        <v>Сок фруктовый</v>
      </c>
      <c r="C24" s="228"/>
      <c r="D24" s="317">
        <v>150</v>
      </c>
      <c r="E24" s="177">
        <v>0.75</v>
      </c>
      <c r="F24" s="177">
        <v>0.15</v>
      </c>
      <c r="G24" s="177">
        <v>15.15</v>
      </c>
      <c r="H24" s="179">
        <v>69</v>
      </c>
      <c r="I24" s="27"/>
      <c r="J24" s="179">
        <v>3</v>
      </c>
      <c r="K24" s="30"/>
      <c r="L24" s="334" t="str">
        <f t="shared" si="2"/>
        <v>Сок фруктовый</v>
      </c>
      <c r="M24" s="335"/>
      <c r="N24" s="422">
        <v>180</v>
      </c>
      <c r="O24" s="178">
        <v>0.9</v>
      </c>
      <c r="P24" s="177">
        <v>0.18</v>
      </c>
      <c r="Q24" s="177">
        <v>18.18</v>
      </c>
      <c r="R24" s="178">
        <v>82.8</v>
      </c>
      <c r="S24" s="27"/>
      <c r="T24" s="178">
        <v>3.6</v>
      </c>
    </row>
    <row r="25" spans="1:25" s="161" customFormat="1" ht="21.75" customHeight="1" x14ac:dyDescent="0.25">
      <c r="A25" s="30"/>
      <c r="B25" s="227" t="str">
        <f>[2]МЕНЮ!B574</f>
        <v>Хлеб пшеничный</v>
      </c>
      <c r="C25" s="228"/>
      <c r="D25" s="317">
        <v>10</v>
      </c>
      <c r="E25" s="177">
        <v>0.76</v>
      </c>
      <c r="F25" s="177">
        <v>0.08</v>
      </c>
      <c r="G25" s="177">
        <v>4.92</v>
      </c>
      <c r="H25" s="178">
        <v>23.5</v>
      </c>
      <c r="I25" s="159"/>
      <c r="J25" s="180"/>
      <c r="K25" s="30"/>
      <c r="L25" s="334" t="str">
        <f t="shared" si="2"/>
        <v>Хлеб пшеничный</v>
      </c>
      <c r="M25" s="335"/>
      <c r="N25" s="422">
        <v>20</v>
      </c>
      <c r="O25" s="177">
        <v>1.52</v>
      </c>
      <c r="P25" s="177">
        <v>0.16</v>
      </c>
      <c r="Q25" s="177">
        <v>9.84</v>
      </c>
      <c r="R25" s="179">
        <v>47</v>
      </c>
      <c r="S25" s="27"/>
      <c r="T25" s="180"/>
      <c r="U25" s="160"/>
    </row>
    <row r="26" spans="1:25" s="158" customFormat="1" ht="18" customHeight="1" x14ac:dyDescent="0.25">
      <c r="A26" s="30"/>
      <c r="B26" s="227" t="str">
        <f>[2]МЕНЮ!B575</f>
        <v>Хлеб ржано-пшеничный</v>
      </c>
      <c r="C26" s="228"/>
      <c r="D26" s="317">
        <v>10</v>
      </c>
      <c r="E26" s="177">
        <v>0.56000000000000005</v>
      </c>
      <c r="F26" s="177">
        <v>0.11</v>
      </c>
      <c r="G26" s="177">
        <v>4.9400000000000004</v>
      </c>
      <c r="H26" s="178">
        <v>23.2</v>
      </c>
      <c r="I26" s="27"/>
      <c r="J26" s="180"/>
      <c r="K26" s="30"/>
      <c r="L26" s="394" t="str">
        <f t="shared" si="2"/>
        <v>Хлеб ржано-пшеничный</v>
      </c>
      <c r="M26" s="210"/>
      <c r="N26" s="422">
        <v>20</v>
      </c>
      <c r="O26" s="177">
        <v>1.1200000000000001</v>
      </c>
      <c r="P26" s="177">
        <v>0.22</v>
      </c>
      <c r="Q26" s="177">
        <v>9.8800000000000008</v>
      </c>
      <c r="R26" s="178">
        <v>46.4</v>
      </c>
      <c r="S26" s="27"/>
      <c r="T26" s="180"/>
      <c r="U26" s="157"/>
    </row>
    <row r="27" spans="1:25" x14ac:dyDescent="0.25">
      <c r="A27" s="252" t="s">
        <v>38</v>
      </c>
      <c r="B27" s="253"/>
      <c r="C27" s="253"/>
      <c r="D27" s="253"/>
      <c r="E27" s="253"/>
      <c r="F27" s="253"/>
      <c r="G27" s="253"/>
      <c r="H27" s="253"/>
      <c r="I27" s="254"/>
      <c r="J27" s="255"/>
      <c r="K27" s="256"/>
      <c r="L27" s="256"/>
      <c r="M27" s="256"/>
      <c r="N27" s="256"/>
      <c r="O27" s="256"/>
      <c r="P27" s="256"/>
      <c r="Q27" s="256"/>
      <c r="R27" s="256"/>
      <c r="S27" s="256"/>
      <c r="T27" s="257"/>
      <c r="U27" s="154"/>
      <c r="V27" s="158"/>
      <c r="Y27" s="158"/>
    </row>
    <row r="28" spans="1:25" ht="15" customHeight="1" x14ac:dyDescent="0.25">
      <c r="A28" s="30"/>
      <c r="B28" s="251" t="str">
        <f>[2]МЕНЮ!B578</f>
        <v>Печенье</v>
      </c>
      <c r="C28" s="249"/>
      <c r="D28" s="317">
        <v>30</v>
      </c>
      <c r="E28" s="177">
        <v>2.25</v>
      </c>
      <c r="F28" s="177">
        <v>2.94</v>
      </c>
      <c r="G28" s="177">
        <v>22.32</v>
      </c>
      <c r="H28" s="178">
        <v>125.1</v>
      </c>
      <c r="I28" s="151"/>
      <c r="J28" s="20"/>
      <c r="K28" s="30"/>
      <c r="L28" s="251" t="str">
        <f t="shared" ref="K28:M29" si="3">B28</f>
        <v>Печенье</v>
      </c>
      <c r="M28" s="249"/>
      <c r="N28" s="423">
        <v>50</v>
      </c>
      <c r="O28" s="177">
        <v>3.75</v>
      </c>
      <c r="P28" s="178">
        <v>4.9000000000000004</v>
      </c>
      <c r="Q28" s="178">
        <v>37.200000000000003</v>
      </c>
      <c r="R28" s="178">
        <v>208.5</v>
      </c>
      <c r="S28" s="151"/>
      <c r="T28" s="20"/>
      <c r="U28" s="170"/>
      <c r="V28" s="169"/>
    </row>
    <row r="29" spans="1:25" ht="15" customHeight="1" x14ac:dyDescent="0.25">
      <c r="A29" s="13"/>
      <c r="B29" s="251" t="str">
        <f>[2]МЕНЮ!B579</f>
        <v>Ряженка</v>
      </c>
      <c r="C29" s="249"/>
      <c r="D29" s="317">
        <v>180</v>
      </c>
      <c r="E29" s="177">
        <v>5.22</v>
      </c>
      <c r="F29" s="178">
        <v>4.5</v>
      </c>
      <c r="G29" s="177">
        <v>7.56</v>
      </c>
      <c r="H29" s="178">
        <v>97.2</v>
      </c>
      <c r="I29" s="151"/>
      <c r="J29" s="20">
        <v>0.54</v>
      </c>
      <c r="K29" s="13"/>
      <c r="L29" s="251" t="str">
        <f t="shared" si="3"/>
        <v>Ряженка</v>
      </c>
      <c r="M29" s="249"/>
      <c r="N29" s="423">
        <v>200</v>
      </c>
      <c r="O29" s="178">
        <v>5.8</v>
      </c>
      <c r="P29" s="179">
        <v>5</v>
      </c>
      <c r="Q29" s="178">
        <v>8.4</v>
      </c>
      <c r="R29" s="179">
        <v>108</v>
      </c>
      <c r="S29" s="151"/>
      <c r="T29" s="20">
        <v>0.6</v>
      </c>
    </row>
    <row r="30" spans="1:25" x14ac:dyDescent="0.25">
      <c r="A30" s="252" t="s">
        <v>42</v>
      </c>
      <c r="B30" s="253"/>
      <c r="C30" s="253"/>
      <c r="D30" s="253"/>
      <c r="E30" s="253"/>
      <c r="F30" s="253"/>
      <c r="G30" s="253"/>
      <c r="H30" s="253"/>
      <c r="I30" s="254"/>
      <c r="J30" s="255"/>
      <c r="K30" s="256"/>
      <c r="L30" s="256"/>
      <c r="M30" s="256"/>
      <c r="N30" s="256"/>
      <c r="O30" s="256"/>
      <c r="P30" s="256"/>
      <c r="Q30" s="256"/>
      <c r="R30" s="256"/>
      <c r="S30" s="256"/>
      <c r="T30" s="257"/>
    </row>
    <row r="31" spans="1:25" ht="25.15" customHeight="1" x14ac:dyDescent="0.25">
      <c r="A31" s="30" t="str">
        <f>[2]МЕНЮ!A582</f>
        <v>13/М/ССЖ</v>
      </c>
      <c r="B31" s="247" t="str">
        <f>[2]МЕНЮ!B582</f>
        <v>Салат из свежих огурцов</v>
      </c>
      <c r="C31" s="210"/>
      <c r="D31" s="317">
        <v>30</v>
      </c>
      <c r="E31" s="177">
        <v>0.21</v>
      </c>
      <c r="F31" s="177">
        <v>1.03</v>
      </c>
      <c r="G31" s="177">
        <v>0.56999999999999995</v>
      </c>
      <c r="H31" s="177">
        <v>12.29</v>
      </c>
      <c r="I31" s="152"/>
      <c r="J31" s="178">
        <v>2.1</v>
      </c>
      <c r="K31" s="30" t="str">
        <f>[1]МЕНЮ!A578</f>
        <v>13/М/ССЖ</v>
      </c>
      <c r="L31" s="247" t="str">
        <f>[1]МЕНЮ!B578</f>
        <v>Салат из свежих огурцов</v>
      </c>
      <c r="M31" s="210"/>
      <c r="N31" s="424">
        <v>60</v>
      </c>
      <c r="O31" s="177">
        <v>0.42</v>
      </c>
      <c r="P31" s="177">
        <v>2.06</v>
      </c>
      <c r="Q31" s="177">
        <v>1.1399999999999999</v>
      </c>
      <c r="R31" s="177">
        <v>24.58</v>
      </c>
      <c r="S31" s="152"/>
      <c r="T31" s="178">
        <v>4.2</v>
      </c>
      <c r="U31" s="154"/>
      <c r="V31" s="154"/>
    </row>
    <row r="32" spans="1:25" ht="29.25" customHeight="1" x14ac:dyDescent="0.25">
      <c r="A32" s="30" t="str">
        <f>[2]МЕНЮ!A583</f>
        <v>271/М/ССЖ</v>
      </c>
      <c r="B32" s="247" t="str">
        <f>[2]МЕНЮ!B583</f>
        <v>Биточки рыбные (треска) с маслом сливочным, 70/3</v>
      </c>
      <c r="C32" s="210"/>
      <c r="D32" s="317">
        <v>73</v>
      </c>
      <c r="E32" s="177">
        <v>9.91</v>
      </c>
      <c r="F32" s="177">
        <v>5.3</v>
      </c>
      <c r="G32" s="177">
        <v>9.07</v>
      </c>
      <c r="H32" s="177">
        <v>123.1</v>
      </c>
      <c r="I32" s="152"/>
      <c r="J32" s="177">
        <v>0.31</v>
      </c>
      <c r="K32" s="30" t="str">
        <f>[1]МЕНЮ!A579</f>
        <v>271/М/ССЖ</v>
      </c>
      <c r="L32" s="247" t="str">
        <f>[1]МЕНЮ!B579</f>
        <v>Биточки рыбные (треска) с маслом сливочным, 80/5</v>
      </c>
      <c r="M32" s="210"/>
      <c r="N32" s="424">
        <v>85</v>
      </c>
      <c r="O32" s="177">
        <v>11.299999999999999</v>
      </c>
      <c r="P32" s="177">
        <v>7.1099999999999994</v>
      </c>
      <c r="Q32" s="177">
        <v>10.68</v>
      </c>
      <c r="R32" s="177">
        <v>151.29</v>
      </c>
      <c r="S32" s="151"/>
      <c r="T32" s="177">
        <v>0.34</v>
      </c>
      <c r="U32" s="154"/>
    </row>
    <row r="33" spans="1:20" ht="15" customHeight="1" x14ac:dyDescent="0.25">
      <c r="A33" s="30" t="str">
        <f>[2]МЕНЮ!A584</f>
        <v>348/М/ССЖ</v>
      </c>
      <c r="B33" s="248" t="str">
        <f>[2]МЕНЮ!B584</f>
        <v>Пюре из цветной капусты с картофелем</v>
      </c>
      <c r="C33" s="249"/>
      <c r="D33" s="317">
        <v>120</v>
      </c>
      <c r="E33" s="177">
        <v>2.98</v>
      </c>
      <c r="F33" s="177">
        <v>4.32</v>
      </c>
      <c r="G33" s="177">
        <v>9.5399999999999991</v>
      </c>
      <c r="H33" s="177">
        <v>89.58</v>
      </c>
      <c r="I33" s="151"/>
      <c r="J33" s="177">
        <v>25.66</v>
      </c>
      <c r="K33" s="30" t="str">
        <f>[1]МЕНЮ!A580</f>
        <v>348/М/ССЖ</v>
      </c>
      <c r="L33" s="248" t="str">
        <f>[1]МЕНЮ!B580</f>
        <v>Пюре из цветной капусты с картофелем</v>
      </c>
      <c r="M33" s="249"/>
      <c r="N33" s="424">
        <v>150</v>
      </c>
      <c r="O33" s="177">
        <v>3.73</v>
      </c>
      <c r="P33" s="177">
        <v>5.22</v>
      </c>
      <c r="Q33" s="177">
        <v>11.92</v>
      </c>
      <c r="R33" s="177">
        <v>110.29</v>
      </c>
      <c r="S33" s="151"/>
      <c r="T33" s="177">
        <v>32.08</v>
      </c>
    </row>
    <row r="34" spans="1:20" ht="15" customHeight="1" x14ac:dyDescent="0.25">
      <c r="A34" s="30" t="str">
        <f>[2]МЕНЮ!A585</f>
        <v>413/М/ССЖ</v>
      </c>
      <c r="B34" s="248" t="str">
        <f>[2]МЕНЮ!B585</f>
        <v>Чай с молоком (3,2%), 180/8</v>
      </c>
      <c r="C34" s="249"/>
      <c r="D34" s="317">
        <v>180</v>
      </c>
      <c r="E34" s="177">
        <v>1.55</v>
      </c>
      <c r="F34" s="177">
        <v>1.61</v>
      </c>
      <c r="G34" s="177">
        <v>10.37</v>
      </c>
      <c r="H34" s="177">
        <v>62.68</v>
      </c>
      <c r="I34" s="151"/>
      <c r="J34" s="178">
        <v>0.7</v>
      </c>
      <c r="K34" s="30" t="str">
        <f>[1]МЕНЮ!A581</f>
        <v>413/М/ССЖ</v>
      </c>
      <c r="L34" s="248" t="str">
        <f>[1]МЕНЮ!B581</f>
        <v>Чай с молоком (3,2%), 180/10</v>
      </c>
      <c r="M34" s="249"/>
      <c r="N34" s="424">
        <v>180</v>
      </c>
      <c r="O34" s="177">
        <v>1.55</v>
      </c>
      <c r="P34" s="177">
        <v>1.61</v>
      </c>
      <c r="Q34" s="177">
        <v>12.36</v>
      </c>
      <c r="R34" s="177">
        <v>70.66</v>
      </c>
      <c r="S34" s="151"/>
      <c r="T34" s="178">
        <v>0.7</v>
      </c>
    </row>
    <row r="35" spans="1:20" ht="15.75" customHeight="1" thickBot="1" x14ac:dyDescent="0.3">
      <c r="A35" s="30"/>
      <c r="B35" s="240" t="str">
        <f>[2]МЕНЮ!B586</f>
        <v>Хлеб пшеничный</v>
      </c>
      <c r="C35" s="241"/>
      <c r="D35" s="317">
        <v>20</v>
      </c>
      <c r="E35" s="177">
        <v>1.52</v>
      </c>
      <c r="F35" s="177">
        <v>0.16</v>
      </c>
      <c r="G35" s="177">
        <v>9.84</v>
      </c>
      <c r="H35" s="179">
        <v>47</v>
      </c>
      <c r="I35" s="151"/>
      <c r="J35" s="180"/>
      <c r="K35" s="30"/>
      <c r="L35" s="240" t="str">
        <f>[1]МЕНЮ!B582</f>
        <v>Хлеб пшеничный</v>
      </c>
      <c r="M35" s="241"/>
      <c r="N35" s="424">
        <v>30</v>
      </c>
      <c r="O35" s="177">
        <v>2.2799999999999998</v>
      </c>
      <c r="P35" s="177">
        <v>0.24</v>
      </c>
      <c r="Q35" s="177">
        <v>14.76</v>
      </c>
      <c r="R35" s="178">
        <v>70.5</v>
      </c>
      <c r="S35" s="151"/>
      <c r="T35" s="180"/>
    </row>
    <row r="36" spans="1:20" ht="38.25" customHeight="1" x14ac:dyDescent="0.25">
      <c r="A36" s="242" t="s">
        <v>451</v>
      </c>
      <c r="B36" s="238"/>
      <c r="C36" s="238"/>
      <c r="D36" s="238"/>
      <c r="E36" s="238" t="s">
        <v>11</v>
      </c>
      <c r="F36" s="238"/>
      <c r="G36" s="238"/>
      <c r="H36" s="237" t="s">
        <v>12</v>
      </c>
      <c r="I36" s="150" t="s">
        <v>415</v>
      </c>
      <c r="J36" s="34" t="s">
        <v>13</v>
      </c>
      <c r="K36" s="242" t="s">
        <v>452</v>
      </c>
      <c r="L36" s="238"/>
      <c r="M36" s="238"/>
      <c r="N36" s="238"/>
      <c r="O36" s="237">
        <f>[1]МЕНЮ!E77</f>
        <v>0.16</v>
      </c>
      <c r="P36" s="238"/>
      <c r="Q36" s="238"/>
      <c r="R36" s="237" t="s">
        <v>12</v>
      </c>
      <c r="S36" s="150" t="s">
        <v>415</v>
      </c>
      <c r="T36" s="34" t="s">
        <v>13</v>
      </c>
    </row>
    <row r="37" spans="1:20" x14ac:dyDescent="0.25">
      <c r="A37" s="243"/>
      <c r="B37" s="244"/>
      <c r="C37" s="244"/>
      <c r="D37" s="244"/>
      <c r="E37" s="173" t="s">
        <v>14</v>
      </c>
      <c r="F37" s="173" t="s">
        <v>15</v>
      </c>
      <c r="G37" s="173" t="s">
        <v>16</v>
      </c>
      <c r="H37" s="239"/>
      <c r="I37" s="150" t="s">
        <v>416</v>
      </c>
      <c r="J37" s="36" t="s">
        <v>17</v>
      </c>
      <c r="K37" s="243"/>
      <c r="L37" s="244"/>
      <c r="M37" s="244"/>
      <c r="N37" s="244"/>
      <c r="O37" s="173" t="s">
        <v>14</v>
      </c>
      <c r="P37" s="173" t="s">
        <v>15</v>
      </c>
      <c r="Q37" s="173" t="s">
        <v>16</v>
      </c>
      <c r="R37" s="239"/>
      <c r="S37" s="150" t="s">
        <v>416</v>
      </c>
      <c r="T37" s="36" t="s">
        <v>17</v>
      </c>
    </row>
    <row r="38" spans="1:20" ht="15.75" thickBot="1" x14ac:dyDescent="0.3">
      <c r="A38" s="245"/>
      <c r="B38" s="246"/>
      <c r="C38" s="246"/>
      <c r="D38" s="246"/>
      <c r="E38" s="153">
        <f>E11+E12+E13+E14+E15+E18+E20+E21+E22+E23+E24+E25+E26+E28+E29+E31+E32+E33+E34+E35</f>
        <v>55.399999999999991</v>
      </c>
      <c r="F38" s="165">
        <f t="shared" ref="F38:J38" si="4">F11+F12+F13+F14+F15+F18+F20+F21+F22+F23+F24+F25+F26+F28+F29+F31+F32+F33+F34+F35</f>
        <v>52.649999999999984</v>
      </c>
      <c r="G38" s="153">
        <f t="shared" si="4"/>
        <v>186.17000000000002</v>
      </c>
      <c r="H38" s="153">
        <f t="shared" si="4"/>
        <v>1454.3700000000001</v>
      </c>
      <c r="I38" s="163">
        <f t="shared" si="4"/>
        <v>0</v>
      </c>
      <c r="J38" s="163">
        <f t="shared" si="4"/>
        <v>54.680000000000007</v>
      </c>
      <c r="K38" s="245"/>
      <c r="L38" s="246"/>
      <c r="M38" s="246"/>
      <c r="N38" s="246"/>
      <c r="O38" s="153">
        <f>O35+O34+O33+O32+O31+O29+O28+O26+O24+O23+O22+O21+O20+O18+O16+O15+O14+O13+O12+O11+O25</f>
        <v>69.100000000000009</v>
      </c>
      <c r="P38" s="153">
        <f t="shared" ref="P38:T38" si="5">P35+P34+P33+P32+P31+P29+P28+P26+P24+P23+P22+P21+P20+P18+P16+P15+P14+P13+P12+P11+P25</f>
        <v>67.3</v>
      </c>
      <c r="Q38" s="153">
        <f t="shared" si="5"/>
        <v>247.39000000000001</v>
      </c>
      <c r="R38" s="153">
        <f t="shared" si="5"/>
        <v>1888.0499999999995</v>
      </c>
      <c r="S38" s="153">
        <f t="shared" si="5"/>
        <v>0</v>
      </c>
      <c r="T38" s="153">
        <f t="shared" si="5"/>
        <v>66.830000000000013</v>
      </c>
    </row>
  </sheetData>
  <mergeCells count="72">
    <mergeCell ref="O36:Q36"/>
    <mergeCell ref="R36:R37"/>
    <mergeCell ref="B35:C35"/>
    <mergeCell ref="L35:M35"/>
    <mergeCell ref="A36:D38"/>
    <mergeCell ref="E36:G36"/>
    <mergeCell ref="H36:H37"/>
    <mergeCell ref="K36:N38"/>
    <mergeCell ref="B32:C32"/>
    <mergeCell ref="L32:M32"/>
    <mergeCell ref="B33:C33"/>
    <mergeCell ref="L33:M33"/>
    <mergeCell ref="B34:C34"/>
    <mergeCell ref="L34:M34"/>
    <mergeCell ref="B29:C29"/>
    <mergeCell ref="L29:M29"/>
    <mergeCell ref="A30:J30"/>
    <mergeCell ref="K30:T30"/>
    <mergeCell ref="B31:C31"/>
    <mergeCell ref="L31:M31"/>
    <mergeCell ref="B26:C26"/>
    <mergeCell ref="L26:M26"/>
    <mergeCell ref="A27:J27"/>
    <mergeCell ref="K27:T27"/>
    <mergeCell ref="B28:C28"/>
    <mergeCell ref="L28:M28"/>
    <mergeCell ref="B23:C23"/>
    <mergeCell ref="L23:M23"/>
    <mergeCell ref="B24:C24"/>
    <mergeCell ref="L24:M24"/>
    <mergeCell ref="B25:C25"/>
    <mergeCell ref="L25:M25"/>
    <mergeCell ref="B20:C20"/>
    <mergeCell ref="L20:M20"/>
    <mergeCell ref="B21:C21"/>
    <mergeCell ref="L21:M21"/>
    <mergeCell ref="B22:C22"/>
    <mergeCell ref="L22:M22"/>
    <mergeCell ref="A17:J17"/>
    <mergeCell ref="K17:T17"/>
    <mergeCell ref="B18:C18"/>
    <mergeCell ref="L18:M18"/>
    <mergeCell ref="A19:J19"/>
    <mergeCell ref="K19:T19"/>
    <mergeCell ref="B14:C14"/>
    <mergeCell ref="L14:M14"/>
    <mergeCell ref="B15:C15"/>
    <mergeCell ref="L15:M15"/>
    <mergeCell ref="B16:C16"/>
    <mergeCell ref="L16:M16"/>
    <mergeCell ref="B11:C11"/>
    <mergeCell ref="L11:M11"/>
    <mergeCell ref="B12:C12"/>
    <mergeCell ref="L12:M12"/>
    <mergeCell ref="B13:C13"/>
    <mergeCell ref="L13:M13"/>
    <mergeCell ref="L8:M9"/>
    <mergeCell ref="N8:N9"/>
    <mergeCell ref="O8:Q8"/>
    <mergeCell ref="R8:R9"/>
    <mergeCell ref="A10:J10"/>
    <mergeCell ref="K10:T10"/>
    <mergeCell ref="A1:J1"/>
    <mergeCell ref="K1:T1"/>
    <mergeCell ref="D5:H5"/>
    <mergeCell ref="N5:R5"/>
    <mergeCell ref="A8:A9"/>
    <mergeCell ref="B8:C9"/>
    <mergeCell ref="D8:D9"/>
    <mergeCell ref="E8:G8"/>
    <mergeCell ref="H8:H9"/>
    <mergeCell ref="K8:K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4E5DA-9D18-43DE-B0D3-124145183689}">
  <dimension ref="A1:Y38"/>
  <sheetViews>
    <sheetView topLeftCell="A3" workbookViewId="0">
      <selection activeCell="M5" sqref="M5"/>
    </sheetView>
  </sheetViews>
  <sheetFormatPr defaultRowHeight="15" x14ac:dyDescent="0.25"/>
  <cols>
    <col min="1" max="1" width="10.140625" customWidth="1"/>
    <col min="2" max="2" width="10.42578125" customWidth="1"/>
    <col min="3" max="3" width="23.28515625" customWidth="1"/>
    <col min="4" max="4" width="9.85546875" bestFit="1" customWidth="1"/>
    <col min="5" max="5" width="9.42578125" customWidth="1"/>
    <col min="6" max="6" width="7" customWidth="1"/>
    <col min="7" max="7" width="7.7109375" customWidth="1"/>
    <col min="9" max="9" width="0" hidden="1" customWidth="1"/>
    <col min="11" max="11" width="10.7109375" customWidth="1"/>
    <col min="13" max="13" width="24.42578125" customWidth="1"/>
    <col min="14" max="14" width="9.85546875" bestFit="1" customWidth="1"/>
    <col min="19" max="19" width="0" hidden="1" customWidth="1"/>
    <col min="25" max="25" width="11.140625" customWidth="1"/>
  </cols>
  <sheetData>
    <row r="1" spans="1:25" ht="15.75" hidden="1" thickBot="1" x14ac:dyDescent="0.3">
      <c r="A1" s="230"/>
      <c r="B1" s="219"/>
      <c r="C1" s="219"/>
      <c r="D1" s="219"/>
      <c r="E1" s="219"/>
      <c r="F1" s="219"/>
      <c r="G1" s="219"/>
      <c r="H1" s="219"/>
      <c r="I1" s="219"/>
      <c r="J1" s="231"/>
      <c r="K1" s="230"/>
      <c r="L1" s="219"/>
      <c r="M1" s="219"/>
      <c r="N1" s="219"/>
      <c r="O1" s="219"/>
      <c r="P1" s="219"/>
      <c r="Q1" s="219"/>
      <c r="R1" s="219"/>
      <c r="S1" s="219"/>
      <c r="T1" s="231"/>
    </row>
    <row r="2" spans="1:25" ht="15.75" hidden="1" thickBot="1" x14ac:dyDescent="0.3">
      <c r="A2" s="1"/>
      <c r="B2" s="2"/>
      <c r="C2" s="2"/>
      <c r="D2" s="2"/>
      <c r="E2" s="2"/>
      <c r="F2" s="2"/>
      <c r="G2" s="2"/>
      <c r="H2" s="3"/>
      <c r="I2" s="3"/>
      <c r="J2" s="4"/>
      <c r="K2" s="1"/>
      <c r="L2" s="2"/>
      <c r="M2" s="2"/>
      <c r="N2" s="2"/>
      <c r="O2" s="2"/>
      <c r="P2" s="2"/>
      <c r="Q2" s="2"/>
      <c r="R2" s="3"/>
      <c r="S2" s="3"/>
      <c r="T2" s="4"/>
    </row>
    <row r="3" spans="1:25" ht="13.9" customHeight="1" x14ac:dyDescent="0.25">
      <c r="A3" s="77">
        <v>1</v>
      </c>
      <c r="B3" s="78" t="s">
        <v>1</v>
      </c>
      <c r="C3" s="79">
        <v>1</v>
      </c>
      <c r="D3" s="80"/>
      <c r="E3" s="80"/>
      <c r="F3" s="80"/>
      <c r="G3" s="80"/>
      <c r="H3" s="81"/>
      <c r="I3" s="81"/>
      <c r="J3" s="82"/>
      <c r="K3" s="2"/>
      <c r="L3" s="5" t="s">
        <v>1</v>
      </c>
      <c r="M3" s="6">
        <v>1</v>
      </c>
      <c r="N3" s="2"/>
      <c r="O3" s="2"/>
      <c r="P3" s="2"/>
      <c r="Q3" s="2"/>
      <c r="R3" s="3"/>
      <c r="S3" s="3"/>
      <c r="T3" s="4"/>
    </row>
    <row r="4" spans="1:25" hidden="1" x14ac:dyDescent="0.25">
      <c r="A4" s="1"/>
      <c r="B4" s="5" t="s">
        <v>2</v>
      </c>
      <c r="C4" s="6">
        <v>1</v>
      </c>
      <c r="D4" s="2"/>
      <c r="E4" s="2"/>
      <c r="F4" s="2"/>
      <c r="G4" s="2"/>
      <c r="H4" s="3"/>
      <c r="I4" s="3"/>
      <c r="J4" s="4"/>
      <c r="K4" s="2"/>
      <c r="L4" s="5" t="s">
        <v>2</v>
      </c>
      <c r="M4" s="6">
        <v>1</v>
      </c>
      <c r="N4" s="2"/>
      <c r="O4" s="2"/>
      <c r="P4" s="2"/>
      <c r="Q4" s="2"/>
      <c r="R4" s="3"/>
      <c r="S4" s="3"/>
      <c r="T4" s="4"/>
    </row>
    <row r="5" spans="1:25" x14ac:dyDescent="0.25">
      <c r="A5" s="1"/>
      <c r="B5" s="5" t="s">
        <v>3</v>
      </c>
      <c r="C5" s="7" t="s">
        <v>446</v>
      </c>
      <c r="D5" s="262"/>
      <c r="E5" s="262"/>
      <c r="F5" s="262"/>
      <c r="G5" s="262"/>
      <c r="H5" s="262"/>
      <c r="I5" s="171"/>
      <c r="J5" s="4"/>
      <c r="K5" s="2"/>
      <c r="L5" s="5" t="s">
        <v>3</v>
      </c>
      <c r="M5" s="7" t="s">
        <v>446</v>
      </c>
      <c r="N5" s="262"/>
      <c r="O5" s="262"/>
      <c r="P5" s="262"/>
      <c r="Q5" s="262"/>
      <c r="R5" s="262"/>
      <c r="S5" s="171"/>
      <c r="T5" s="4"/>
    </row>
    <row r="6" spans="1:25" x14ac:dyDescent="0.25">
      <c r="A6" s="1"/>
      <c r="B6" s="8" t="s">
        <v>6</v>
      </c>
      <c r="C6" s="186" t="s">
        <v>413</v>
      </c>
      <c r="D6" s="2"/>
      <c r="E6" s="2"/>
      <c r="F6" s="2"/>
      <c r="G6" s="2"/>
      <c r="H6" s="3"/>
      <c r="I6" s="3"/>
      <c r="J6" s="4"/>
      <c r="K6" s="2"/>
      <c r="L6" s="8" t="s">
        <v>6</v>
      </c>
      <c r="M6" s="186" t="s">
        <v>276</v>
      </c>
      <c r="N6" s="2"/>
      <c r="O6" s="2"/>
      <c r="P6" s="2"/>
      <c r="Q6" s="2"/>
      <c r="R6" s="3"/>
      <c r="S6" s="3"/>
      <c r="T6" s="4"/>
    </row>
    <row r="7" spans="1:25" x14ac:dyDescent="0.25">
      <c r="A7" s="1"/>
      <c r="B7" s="2"/>
      <c r="C7" s="99"/>
      <c r="D7" s="99"/>
      <c r="E7" s="2"/>
      <c r="F7" s="2"/>
      <c r="G7" s="2"/>
      <c r="H7" s="3"/>
      <c r="I7" s="3"/>
      <c r="J7" s="4"/>
      <c r="K7" s="2"/>
      <c r="L7" s="2"/>
      <c r="M7" s="99"/>
      <c r="N7" s="99"/>
      <c r="O7" s="2"/>
      <c r="P7" s="2"/>
      <c r="Q7" s="2"/>
      <c r="R7" s="3"/>
      <c r="S7" s="3"/>
      <c r="T7" s="4"/>
    </row>
    <row r="8" spans="1:25" ht="38.25" x14ac:dyDescent="0.25">
      <c r="A8" s="233" t="s">
        <v>8</v>
      </c>
      <c r="B8" s="234" t="s">
        <v>9</v>
      </c>
      <c r="C8" s="234"/>
      <c r="D8" s="234" t="s">
        <v>375</v>
      </c>
      <c r="E8" s="234" t="s">
        <v>11</v>
      </c>
      <c r="F8" s="234"/>
      <c r="G8" s="234"/>
      <c r="H8" s="235" t="s">
        <v>12</v>
      </c>
      <c r="I8" s="150" t="s">
        <v>415</v>
      </c>
      <c r="J8" s="10" t="s">
        <v>13</v>
      </c>
      <c r="K8" s="236" t="s">
        <v>8</v>
      </c>
      <c r="L8" s="234" t="s">
        <v>9</v>
      </c>
      <c r="M8" s="234"/>
      <c r="N8" s="234" t="s">
        <v>372</v>
      </c>
      <c r="O8" s="234" t="s">
        <v>11</v>
      </c>
      <c r="P8" s="234"/>
      <c r="Q8" s="234"/>
      <c r="R8" s="235" t="s">
        <v>12</v>
      </c>
      <c r="S8" s="150" t="s">
        <v>415</v>
      </c>
      <c r="T8" s="12" t="s">
        <v>13</v>
      </c>
    </row>
    <row r="9" spans="1:25" ht="24" customHeight="1" x14ac:dyDescent="0.25">
      <c r="A9" s="233"/>
      <c r="B9" s="234"/>
      <c r="C9" s="234"/>
      <c r="D9" s="234"/>
      <c r="E9" s="172" t="s">
        <v>14</v>
      </c>
      <c r="F9" s="172" t="s">
        <v>15</v>
      </c>
      <c r="G9" s="172" t="s">
        <v>16</v>
      </c>
      <c r="H9" s="235"/>
      <c r="I9" s="150" t="s">
        <v>416</v>
      </c>
      <c r="J9" s="12" t="s">
        <v>17</v>
      </c>
      <c r="K9" s="236"/>
      <c r="L9" s="234"/>
      <c r="M9" s="234"/>
      <c r="N9" s="234"/>
      <c r="O9" s="172" t="s">
        <v>14</v>
      </c>
      <c r="P9" s="172" t="s">
        <v>15</v>
      </c>
      <c r="Q9" s="172" t="s">
        <v>16</v>
      </c>
      <c r="R9" s="235"/>
      <c r="S9" s="150" t="s">
        <v>416</v>
      </c>
      <c r="T9" s="12" t="s">
        <v>17</v>
      </c>
    </row>
    <row r="10" spans="1:25" x14ac:dyDescent="0.25">
      <c r="A10" s="252" t="s">
        <v>18</v>
      </c>
      <c r="B10" s="253"/>
      <c r="C10" s="253"/>
      <c r="D10" s="253"/>
      <c r="E10" s="253"/>
      <c r="F10" s="253"/>
      <c r="G10" s="253"/>
      <c r="H10" s="253"/>
      <c r="I10" s="254"/>
      <c r="J10" s="255"/>
      <c r="K10" s="258"/>
      <c r="L10" s="253"/>
      <c r="M10" s="253"/>
      <c r="N10" s="253"/>
      <c r="O10" s="253"/>
      <c r="P10" s="253"/>
      <c r="Q10" s="253"/>
      <c r="R10" s="253"/>
      <c r="S10" s="254"/>
      <c r="T10" s="255"/>
    </row>
    <row r="11" spans="1:25" ht="15" customHeight="1" x14ac:dyDescent="0.25">
      <c r="A11" s="175" t="str">
        <f>[2]МЕНЮ!A599</f>
        <v>6/М</v>
      </c>
      <c r="B11" s="316" t="str">
        <f>[2]МЕНЮ!B599</f>
        <v>Масло сливочное</v>
      </c>
      <c r="C11" s="249"/>
      <c r="D11" s="317">
        <v>5</v>
      </c>
      <c r="E11" s="177">
        <v>0.03</v>
      </c>
      <c r="F11" s="177">
        <v>4.13</v>
      </c>
      <c r="G11" s="177">
        <v>0.04</v>
      </c>
      <c r="H11" s="178">
        <v>37.4</v>
      </c>
      <c r="I11" s="152"/>
      <c r="J11" s="180"/>
      <c r="K11" s="156" t="str">
        <f t="shared" ref="K11:M15" si="0">A11</f>
        <v>6/М</v>
      </c>
      <c r="L11" s="248" t="str">
        <f>[1]МЕНЮ!B595</f>
        <v>Масло сливочное</v>
      </c>
      <c r="M11" s="249"/>
      <c r="N11" s="425">
        <v>7</v>
      </c>
      <c r="O11" s="177">
        <v>0.04</v>
      </c>
      <c r="P11" s="177">
        <v>5.78</v>
      </c>
      <c r="Q11" s="177">
        <v>0.06</v>
      </c>
      <c r="R11" s="177">
        <v>52.36</v>
      </c>
      <c r="S11" s="152"/>
      <c r="T11" s="180"/>
      <c r="U11" s="154"/>
      <c r="V11" s="167"/>
      <c r="W11" s="167"/>
      <c r="X11" s="167"/>
      <c r="Y11" s="167"/>
    </row>
    <row r="12" spans="1:25" ht="15" customHeight="1" x14ac:dyDescent="0.25">
      <c r="A12" s="176" t="str">
        <f>[2]МЕНЮ!A600</f>
        <v>7/М</v>
      </c>
      <c r="B12" s="316" t="str">
        <f>[2]МЕНЮ!B600</f>
        <v>Сыр полутвердый</v>
      </c>
      <c r="C12" s="249"/>
      <c r="D12" s="317">
        <v>10</v>
      </c>
      <c r="E12" s="177">
        <v>2.3199999999999998</v>
      </c>
      <c r="F12" s="177">
        <v>2.95</v>
      </c>
      <c r="G12" s="180"/>
      <c r="H12" s="178">
        <v>36.4</v>
      </c>
      <c r="I12" s="151"/>
      <c r="J12" s="177">
        <v>7.0000000000000007E-2</v>
      </c>
      <c r="K12" s="156" t="str">
        <f t="shared" si="0"/>
        <v>7/М</v>
      </c>
      <c r="L12" s="248" t="str">
        <f t="shared" si="0"/>
        <v>Сыр полутвердый</v>
      </c>
      <c r="M12" s="249"/>
      <c r="N12" s="425">
        <v>15</v>
      </c>
      <c r="O12" s="177">
        <v>3.48</v>
      </c>
      <c r="P12" s="177">
        <v>4.43</v>
      </c>
      <c r="Q12" s="180"/>
      <c r="R12" s="178">
        <v>54.6</v>
      </c>
      <c r="S12" s="151"/>
      <c r="T12" s="177">
        <v>0.11</v>
      </c>
      <c r="V12" s="166"/>
      <c r="W12" s="166"/>
      <c r="X12" s="166"/>
      <c r="Y12" s="167"/>
    </row>
    <row r="13" spans="1:25" ht="15" customHeight="1" x14ac:dyDescent="0.25">
      <c r="A13" s="176" t="str">
        <f>[2]МЕНЮ!A601</f>
        <v>199/М/ССЖ</v>
      </c>
      <c r="B13" s="316" t="str">
        <f>[2]МЕНЮ!B601</f>
        <v>Каша жидкая молочная из риса и пшена с курагой, 140/10</v>
      </c>
      <c r="C13" s="249"/>
      <c r="D13" s="317">
        <v>150</v>
      </c>
      <c r="E13" s="177">
        <v>6.24</v>
      </c>
      <c r="F13" s="177">
        <v>3.96</v>
      </c>
      <c r="G13" s="177">
        <v>29.42</v>
      </c>
      <c r="H13" s="177">
        <v>178.23</v>
      </c>
      <c r="I13" s="151"/>
      <c r="J13" s="177">
        <v>0.78</v>
      </c>
      <c r="K13" s="162" t="str">
        <f t="shared" si="0"/>
        <v>199/М/ССЖ</v>
      </c>
      <c r="L13" s="248" t="str">
        <f t="shared" si="0"/>
        <v>Каша жидкая молочная из риса и пшена с курагой, 140/10</v>
      </c>
      <c r="M13" s="249"/>
      <c r="N13" s="425">
        <v>200</v>
      </c>
      <c r="O13" s="177">
        <v>7.34</v>
      </c>
      <c r="P13" s="177">
        <v>4.87</v>
      </c>
      <c r="Q13" s="178">
        <v>33.5</v>
      </c>
      <c r="R13" s="177">
        <v>207.21</v>
      </c>
      <c r="S13" s="151"/>
      <c r="T13" s="177">
        <v>0.94</v>
      </c>
      <c r="V13" s="166"/>
      <c r="W13" s="166"/>
      <c r="X13" s="166"/>
      <c r="Y13" s="167"/>
    </row>
    <row r="14" spans="1:25" ht="15" customHeight="1" x14ac:dyDescent="0.25">
      <c r="A14" s="13" t="str">
        <f>[2]МЕНЮ!A602</f>
        <v>411/М/ССЖ</v>
      </c>
      <c r="B14" s="316" t="str">
        <f>[2]МЕНЮ!B602</f>
        <v>Чай с сахаром, 180/8</v>
      </c>
      <c r="C14" s="249"/>
      <c r="D14" s="317">
        <v>180</v>
      </c>
      <c r="E14" s="178">
        <v>0.1</v>
      </c>
      <c r="F14" s="177">
        <v>0.01</v>
      </c>
      <c r="G14" s="177">
        <v>8.02</v>
      </c>
      <c r="H14" s="177">
        <v>32.68</v>
      </c>
      <c r="I14" s="151"/>
      <c r="J14" s="177">
        <v>0.05</v>
      </c>
      <c r="K14" s="156" t="str">
        <f t="shared" si="0"/>
        <v>411/М/ССЖ</v>
      </c>
      <c r="L14" s="248" t="str">
        <f t="shared" si="0"/>
        <v>Чай с сахаром, 180/8</v>
      </c>
      <c r="M14" s="249"/>
      <c r="N14" s="425">
        <v>180</v>
      </c>
      <c r="O14" s="178">
        <v>0.1</v>
      </c>
      <c r="P14" s="177">
        <v>0.01</v>
      </c>
      <c r="Q14" s="177">
        <v>10.01</v>
      </c>
      <c r="R14" s="177">
        <v>40.659999999999997</v>
      </c>
      <c r="S14" s="151"/>
      <c r="T14" s="177">
        <v>0.05</v>
      </c>
      <c r="V14" s="166"/>
      <c r="W14" s="154"/>
      <c r="Y14" s="161"/>
    </row>
    <row r="15" spans="1:25" ht="14.25" customHeight="1" x14ac:dyDescent="0.25">
      <c r="A15" s="13"/>
      <c r="B15" s="316" t="str">
        <f>[2]МЕНЮ!B603</f>
        <v>Хлеб пшеничный</v>
      </c>
      <c r="C15" s="249"/>
      <c r="D15" s="317">
        <v>15</v>
      </c>
      <c r="E15" s="177">
        <v>1.1399999999999999</v>
      </c>
      <c r="F15" s="177">
        <v>0.12</v>
      </c>
      <c r="G15" s="177">
        <v>7.38</v>
      </c>
      <c r="H15" s="177">
        <v>35.25</v>
      </c>
      <c r="I15" s="151"/>
      <c r="J15" s="180"/>
      <c r="K15" s="156">
        <f t="shared" si="0"/>
        <v>0</v>
      </c>
      <c r="L15" s="248" t="str">
        <f t="shared" si="0"/>
        <v>Хлеб пшеничный</v>
      </c>
      <c r="M15" s="249"/>
      <c r="N15" s="425">
        <v>20</v>
      </c>
      <c r="O15" s="177">
        <v>1.52</v>
      </c>
      <c r="P15" s="177">
        <v>0.16</v>
      </c>
      <c r="Q15" s="177">
        <v>9.84</v>
      </c>
      <c r="R15" s="179">
        <v>47</v>
      </c>
      <c r="S15" s="151"/>
      <c r="T15" s="180"/>
      <c r="U15" s="154"/>
      <c r="V15" s="166"/>
      <c r="X15" s="154"/>
      <c r="Y15" s="161"/>
    </row>
    <row r="16" spans="1:25" ht="15" hidden="1" customHeight="1" x14ac:dyDescent="0.25">
      <c r="A16" s="13"/>
      <c r="B16" s="250"/>
      <c r="C16" s="249"/>
      <c r="D16" s="14"/>
      <c r="E16" s="15"/>
      <c r="F16" s="15"/>
      <c r="G16" s="15"/>
      <c r="H16" s="16"/>
      <c r="I16" s="151"/>
      <c r="J16" s="17"/>
      <c r="K16" s="156"/>
      <c r="L16" s="260"/>
      <c r="M16" s="260"/>
      <c r="N16" s="14"/>
      <c r="O16" s="15"/>
      <c r="P16" s="15"/>
      <c r="Q16" s="15"/>
      <c r="R16" s="16"/>
      <c r="S16" s="151"/>
      <c r="T16" s="17"/>
      <c r="V16" s="154"/>
      <c r="Y16" s="154"/>
    </row>
    <row r="17" spans="1:25" x14ac:dyDescent="0.25">
      <c r="A17" s="252" t="s">
        <v>428</v>
      </c>
      <c r="B17" s="253"/>
      <c r="C17" s="253"/>
      <c r="D17" s="253"/>
      <c r="E17" s="253"/>
      <c r="F17" s="253"/>
      <c r="G17" s="253"/>
      <c r="H17" s="253"/>
      <c r="I17" s="254"/>
      <c r="J17" s="255"/>
      <c r="K17" s="258"/>
      <c r="L17" s="253"/>
      <c r="M17" s="253"/>
      <c r="N17" s="253"/>
      <c r="O17" s="253"/>
      <c r="P17" s="253"/>
      <c r="Q17" s="253"/>
      <c r="R17" s="253"/>
      <c r="S17" s="254"/>
      <c r="T17" s="255"/>
      <c r="V17" s="154"/>
      <c r="Y17" s="154"/>
    </row>
    <row r="18" spans="1:25" ht="16.5" x14ac:dyDescent="0.25">
      <c r="A18" s="175" t="str">
        <f>[2]МЕНЮ!A606</f>
        <v>386/М</v>
      </c>
      <c r="B18" s="248" t="str">
        <f>[2]МЕНЮ!B606</f>
        <v>Мандарин</v>
      </c>
      <c r="C18" s="249"/>
      <c r="D18" s="176">
        <v>100</v>
      </c>
      <c r="E18" s="178">
        <v>0.8</v>
      </c>
      <c r="F18" s="178">
        <v>0.2</v>
      </c>
      <c r="G18" s="178">
        <v>7.5</v>
      </c>
      <c r="H18" s="179">
        <v>38</v>
      </c>
      <c r="I18" s="151"/>
      <c r="J18" s="20">
        <v>38</v>
      </c>
      <c r="K18" s="155" t="str">
        <f t="shared" ref="K18:T18" si="1">A18</f>
        <v>386/М</v>
      </c>
      <c r="L18" s="259" t="str">
        <f t="shared" si="1"/>
        <v>Мандарин</v>
      </c>
      <c r="M18" s="260"/>
      <c r="N18" s="14">
        <f t="shared" si="1"/>
        <v>100</v>
      </c>
      <c r="O18" s="15">
        <f t="shared" si="1"/>
        <v>0.8</v>
      </c>
      <c r="P18" s="15">
        <f t="shared" si="1"/>
        <v>0.2</v>
      </c>
      <c r="Q18" s="15">
        <f t="shared" si="1"/>
        <v>7.5</v>
      </c>
      <c r="R18" s="16">
        <f t="shared" si="1"/>
        <v>38</v>
      </c>
      <c r="S18" s="151">
        <f t="shared" si="1"/>
        <v>0</v>
      </c>
      <c r="T18" s="20">
        <f t="shared" si="1"/>
        <v>38</v>
      </c>
      <c r="U18" s="168"/>
    </row>
    <row r="19" spans="1:25" x14ac:dyDescent="0.25">
      <c r="A19" s="261" t="s">
        <v>29</v>
      </c>
      <c r="B19" s="256"/>
      <c r="C19" s="256"/>
      <c r="D19" s="256"/>
      <c r="E19" s="256"/>
      <c r="F19" s="256"/>
      <c r="G19" s="256"/>
      <c r="H19" s="256"/>
      <c r="I19" s="256"/>
      <c r="J19" s="257"/>
      <c r="K19" s="256"/>
      <c r="L19" s="256"/>
      <c r="M19" s="256"/>
      <c r="N19" s="256"/>
      <c r="O19" s="256"/>
      <c r="P19" s="256"/>
      <c r="Q19" s="256"/>
      <c r="R19" s="256"/>
      <c r="S19" s="256"/>
      <c r="T19" s="257"/>
      <c r="V19" s="154"/>
    </row>
    <row r="20" spans="1:25" s="158" customFormat="1" ht="23.25" customHeight="1" x14ac:dyDescent="0.25">
      <c r="A20" s="30" t="str">
        <f>[2]МЕНЮ!A609</f>
        <v>27/М/ССЖ</v>
      </c>
      <c r="B20" s="227" t="str">
        <f>[2]МЕНЮ!B609</f>
        <v>Салат из свежих помидоров и перца сладкого</v>
      </c>
      <c r="C20" s="228"/>
      <c r="D20" s="317">
        <v>30</v>
      </c>
      <c r="E20" s="177">
        <v>0.36</v>
      </c>
      <c r="F20" s="177">
        <v>1.05</v>
      </c>
      <c r="G20" s="177">
        <v>1.41</v>
      </c>
      <c r="H20" s="177">
        <v>17.04</v>
      </c>
      <c r="I20" s="27"/>
      <c r="J20" s="179">
        <v>23</v>
      </c>
      <c r="K20" s="30" t="str">
        <f>[1]МЕНЮ!A605</f>
        <v>27/М/ССЖ</v>
      </c>
      <c r="L20" s="227" t="str">
        <f>[1]МЕНЮ!B605</f>
        <v>Салат из свежих помидоров и перца сладкого</v>
      </c>
      <c r="M20" s="228"/>
      <c r="N20" s="426">
        <v>60</v>
      </c>
      <c r="O20" s="177">
        <v>0.71</v>
      </c>
      <c r="P20" s="178">
        <v>2.1</v>
      </c>
      <c r="Q20" s="177">
        <v>2.74</v>
      </c>
      <c r="R20" s="177">
        <v>33.659999999999997</v>
      </c>
      <c r="S20" s="27"/>
      <c r="T20" s="178">
        <v>45.9</v>
      </c>
      <c r="U20" s="157"/>
    </row>
    <row r="21" spans="1:25" s="158" customFormat="1" ht="27.75" customHeight="1" x14ac:dyDescent="0.25">
      <c r="A21" s="30" t="str">
        <f>[2]МЕНЮ!A610</f>
        <v>88/М/ССЖ</v>
      </c>
      <c r="B21" s="227" t="str">
        <f>[2]МЕНЮ!B610</f>
        <v>Суп картофельный с макаронными изделиями с курицей, 160/15</v>
      </c>
      <c r="C21" s="228"/>
      <c r="D21" s="317">
        <v>175</v>
      </c>
      <c r="E21" s="177">
        <v>5.26</v>
      </c>
      <c r="F21" s="177">
        <v>5.25</v>
      </c>
      <c r="G21" s="178">
        <v>12.3</v>
      </c>
      <c r="H21" s="177">
        <v>117.47</v>
      </c>
      <c r="I21" s="27"/>
      <c r="J21" s="177">
        <v>3.62</v>
      </c>
      <c r="K21" s="30" t="str">
        <f>[1]МЕНЮ!A606</f>
        <v>88/М/ССЖ</v>
      </c>
      <c r="L21" s="227" t="str">
        <f>[1]МЕНЮ!B606</f>
        <v>Суп картофельный с макаронными изделиями с курицей, 180/15</v>
      </c>
      <c r="M21" s="228"/>
      <c r="N21" s="426">
        <v>195</v>
      </c>
      <c r="O21" s="177">
        <v>5.47</v>
      </c>
      <c r="P21" s="177">
        <v>5.28</v>
      </c>
      <c r="Q21" s="177">
        <v>13.67</v>
      </c>
      <c r="R21" s="177">
        <v>123.98</v>
      </c>
      <c r="S21" s="27"/>
      <c r="T21" s="179">
        <v>4</v>
      </c>
      <c r="U21" s="157"/>
    </row>
    <row r="22" spans="1:25" s="158" customFormat="1" ht="25.5" customHeight="1" x14ac:dyDescent="0.25">
      <c r="A22" s="30" t="str">
        <f>[2]МЕНЮ!A611</f>
        <v>305/М/ССЖ</v>
      </c>
      <c r="B22" s="227" t="str">
        <f>[2]МЕНЮ!B611</f>
        <v>Фрикадельки мясные с соусом сметанно-томатным, 60/10</v>
      </c>
      <c r="C22" s="228"/>
      <c r="D22" s="317">
        <v>70</v>
      </c>
      <c r="E22" s="177">
        <v>10.050000000000001</v>
      </c>
      <c r="F22" s="177">
        <v>7.55</v>
      </c>
      <c r="G22" s="177">
        <v>6.67</v>
      </c>
      <c r="H22" s="177">
        <v>135.19</v>
      </c>
      <c r="I22" s="27"/>
      <c r="J22" s="178">
        <v>0.66</v>
      </c>
      <c r="K22" s="30" t="str">
        <f>[1]МЕНЮ!A607</f>
        <v>305/М/ССЖ</v>
      </c>
      <c r="L22" s="227" t="str">
        <f>[1]МЕНЮ!B607</f>
        <v>Фрикадельки мясные с соусом сметанно-томатным, 80/20</v>
      </c>
      <c r="M22" s="228"/>
      <c r="N22" s="426">
        <v>100</v>
      </c>
      <c r="O22" s="177">
        <v>11.95</v>
      </c>
      <c r="P22" s="177">
        <v>10.65</v>
      </c>
      <c r="Q22" s="177">
        <v>8.16</v>
      </c>
      <c r="R22" s="177">
        <v>177.01000000000002</v>
      </c>
      <c r="S22" s="27"/>
      <c r="T22" s="177">
        <v>0.71</v>
      </c>
      <c r="U22" s="157"/>
    </row>
    <row r="23" spans="1:25" s="158" customFormat="1" ht="23.25" customHeight="1" x14ac:dyDescent="0.25">
      <c r="A23" s="30" t="str">
        <f>[2]МЕНЮ!A612</f>
        <v>1248/И</v>
      </c>
      <c r="B23" s="227" t="str">
        <f>[2]МЕНЮ!B612</f>
        <v>Овощи запеченные</v>
      </c>
      <c r="C23" s="228"/>
      <c r="D23" s="317">
        <v>120</v>
      </c>
      <c r="E23" s="177">
        <v>3.49</v>
      </c>
      <c r="F23" s="177">
        <v>4.2300000000000004</v>
      </c>
      <c r="G23" s="177">
        <v>13.74</v>
      </c>
      <c r="H23" s="177">
        <v>108.72</v>
      </c>
      <c r="I23" s="27"/>
      <c r="J23" s="177">
        <v>21.81</v>
      </c>
      <c r="K23" s="30" t="str">
        <f>[1]МЕНЮ!A608</f>
        <v>1248/И</v>
      </c>
      <c r="L23" s="227" t="str">
        <f>[1]МЕНЮ!B608</f>
        <v>Овощи запеченные</v>
      </c>
      <c r="M23" s="228"/>
      <c r="N23" s="426">
        <v>150</v>
      </c>
      <c r="O23" s="177">
        <v>4.5599999999999996</v>
      </c>
      <c r="P23" s="177">
        <v>4.99</v>
      </c>
      <c r="Q23" s="177">
        <v>17.510000000000002</v>
      </c>
      <c r="R23" s="177">
        <v>135.28</v>
      </c>
      <c r="S23" s="27"/>
      <c r="T23" s="177">
        <v>28.15</v>
      </c>
      <c r="U23" s="157"/>
    </row>
    <row r="24" spans="1:25" s="158" customFormat="1" ht="16.5" x14ac:dyDescent="0.25">
      <c r="A24" s="30"/>
      <c r="B24" s="227" t="str">
        <f>[2]МЕНЮ!B613</f>
        <v>Сок фруктовый</v>
      </c>
      <c r="C24" s="228"/>
      <c r="D24" s="317">
        <v>150</v>
      </c>
      <c r="E24" s="177">
        <v>0.75</v>
      </c>
      <c r="F24" s="177">
        <v>0.15</v>
      </c>
      <c r="G24" s="177">
        <v>15.15</v>
      </c>
      <c r="H24" s="179">
        <v>69</v>
      </c>
      <c r="I24" s="27"/>
      <c r="J24" s="179">
        <v>3</v>
      </c>
      <c r="K24" s="30"/>
      <c r="L24" s="227" t="str">
        <f>[1]МЕНЮ!B609</f>
        <v>Сок фруктовый</v>
      </c>
      <c r="M24" s="228"/>
      <c r="N24" s="426">
        <v>180</v>
      </c>
      <c r="O24" s="178">
        <v>0.9</v>
      </c>
      <c r="P24" s="177">
        <v>0.18</v>
      </c>
      <c r="Q24" s="177">
        <v>18.18</v>
      </c>
      <c r="R24" s="178">
        <v>82.8</v>
      </c>
      <c r="S24" s="27"/>
      <c r="T24" s="178">
        <v>3.6</v>
      </c>
    </row>
    <row r="25" spans="1:25" s="161" customFormat="1" ht="21.75" customHeight="1" x14ac:dyDescent="0.25">
      <c r="A25" s="30"/>
      <c r="B25" s="227" t="str">
        <f>[2]МЕНЮ!B614</f>
        <v>Хлеб пшеничный</v>
      </c>
      <c r="C25" s="228"/>
      <c r="D25" s="317">
        <v>10</v>
      </c>
      <c r="E25" s="177">
        <v>0.76</v>
      </c>
      <c r="F25" s="177">
        <v>0.08</v>
      </c>
      <c r="G25" s="177">
        <v>4.92</v>
      </c>
      <c r="H25" s="178">
        <v>23.5</v>
      </c>
      <c r="I25" s="159"/>
      <c r="J25" s="180"/>
      <c r="K25" s="30"/>
      <c r="L25" s="227" t="str">
        <f>[1]МЕНЮ!B610</f>
        <v>Хлеб пшеничный</v>
      </c>
      <c r="M25" s="228"/>
      <c r="N25" s="426">
        <v>20</v>
      </c>
      <c r="O25" s="177">
        <v>1.52</v>
      </c>
      <c r="P25" s="177">
        <v>0.16</v>
      </c>
      <c r="Q25" s="177">
        <v>9.84</v>
      </c>
      <c r="R25" s="179">
        <v>47</v>
      </c>
      <c r="S25" s="27"/>
      <c r="T25" s="180"/>
      <c r="U25" s="160"/>
    </row>
    <row r="26" spans="1:25" s="158" customFormat="1" ht="18" customHeight="1" x14ac:dyDescent="0.25">
      <c r="A26" s="30"/>
      <c r="B26" s="332" t="str">
        <f>[2]МЕНЮ!B615</f>
        <v>Хлеб ржано-пшеничный</v>
      </c>
      <c r="C26" s="228"/>
      <c r="D26" s="317">
        <v>10</v>
      </c>
      <c r="E26" s="177">
        <v>0.56000000000000005</v>
      </c>
      <c r="F26" s="177">
        <v>0.11</v>
      </c>
      <c r="G26" s="177">
        <v>4.9400000000000004</v>
      </c>
      <c r="H26" s="178">
        <v>23.2</v>
      </c>
      <c r="I26" s="27"/>
      <c r="J26" s="180"/>
      <c r="K26" s="30"/>
      <c r="L26" s="344" t="str">
        <f>[1]МЕНЮ!B611</f>
        <v>Хлеб ржано-пшеничный</v>
      </c>
      <c r="M26" s="228"/>
      <c r="N26" s="426">
        <v>30</v>
      </c>
      <c r="O26" s="177">
        <v>1.68</v>
      </c>
      <c r="P26" s="177">
        <v>0.33</v>
      </c>
      <c r="Q26" s="177">
        <v>14.82</v>
      </c>
      <c r="R26" s="178">
        <v>69.599999999999994</v>
      </c>
      <c r="S26" s="27"/>
      <c r="T26" s="180"/>
      <c r="U26" s="157"/>
    </row>
    <row r="27" spans="1:25" x14ac:dyDescent="0.25">
      <c r="A27" s="252" t="s">
        <v>38</v>
      </c>
      <c r="B27" s="253"/>
      <c r="C27" s="253"/>
      <c r="D27" s="253"/>
      <c r="E27" s="253"/>
      <c r="F27" s="253"/>
      <c r="G27" s="253"/>
      <c r="H27" s="253"/>
      <c r="I27" s="254"/>
      <c r="J27" s="255"/>
      <c r="K27" s="256"/>
      <c r="L27" s="256"/>
      <c r="M27" s="256"/>
      <c r="N27" s="256"/>
      <c r="O27" s="256"/>
      <c r="P27" s="256"/>
      <c r="Q27" s="256"/>
      <c r="R27" s="256"/>
      <c r="S27" s="256"/>
      <c r="T27" s="257"/>
      <c r="U27" s="154"/>
      <c r="V27" s="158"/>
      <c r="Y27" s="158"/>
    </row>
    <row r="28" spans="1:25" ht="15" customHeight="1" x14ac:dyDescent="0.25">
      <c r="A28" s="30" t="str">
        <f>[2]МЕНЮ!A618</f>
        <v>441/М/ССЖ</v>
      </c>
      <c r="B28" s="316" t="str">
        <f>[2]МЕНЮ!B618</f>
        <v>Ватрушка с творогом</v>
      </c>
      <c r="C28" s="249"/>
      <c r="D28" s="317">
        <v>50</v>
      </c>
      <c r="E28" s="177">
        <v>5.35</v>
      </c>
      <c r="F28" s="177">
        <v>3.55</v>
      </c>
      <c r="G28" s="177">
        <v>16.73</v>
      </c>
      <c r="H28" s="177">
        <v>119.95</v>
      </c>
      <c r="I28" s="151"/>
      <c r="J28" s="177">
        <v>0.05</v>
      </c>
      <c r="K28" s="30" t="str">
        <f t="shared" ref="K28:M29" si="2">A28</f>
        <v>441/М/ССЖ</v>
      </c>
      <c r="L28" s="251" t="str">
        <f t="shared" si="2"/>
        <v>Ватрушка с творогом</v>
      </c>
      <c r="M28" s="361"/>
      <c r="N28" s="427">
        <v>50</v>
      </c>
      <c r="O28" s="177">
        <v>5.35</v>
      </c>
      <c r="P28" s="177">
        <v>3.55</v>
      </c>
      <c r="Q28" s="177">
        <v>16.73</v>
      </c>
      <c r="R28" s="177">
        <v>119.95</v>
      </c>
      <c r="S28" s="151"/>
      <c r="T28" s="177">
        <v>0.05</v>
      </c>
      <c r="U28" s="170"/>
      <c r="V28" s="169"/>
    </row>
    <row r="29" spans="1:25" ht="15" customHeight="1" x14ac:dyDescent="0.25">
      <c r="A29" s="13"/>
      <c r="B29" s="316" t="str">
        <f>[2]МЕНЮ!B619</f>
        <v>Йогурт питьевой</v>
      </c>
      <c r="C29" s="249"/>
      <c r="D29" s="317">
        <v>180</v>
      </c>
      <c r="E29" s="177">
        <v>5.04</v>
      </c>
      <c r="F29" s="178">
        <v>4.5</v>
      </c>
      <c r="G29" s="178">
        <v>23.4</v>
      </c>
      <c r="H29" s="178">
        <v>154.80000000000001</v>
      </c>
      <c r="I29" s="151"/>
      <c r="J29" s="177">
        <v>2.88</v>
      </c>
      <c r="K29" s="13"/>
      <c r="L29" s="251" t="str">
        <f t="shared" si="2"/>
        <v>Йогурт питьевой</v>
      </c>
      <c r="M29" s="361"/>
      <c r="N29" s="427">
        <v>200</v>
      </c>
      <c r="O29" s="178">
        <v>5.6</v>
      </c>
      <c r="P29" s="179">
        <v>5</v>
      </c>
      <c r="Q29" s="179">
        <v>26</v>
      </c>
      <c r="R29" s="179">
        <v>172</v>
      </c>
      <c r="S29" s="151"/>
      <c r="T29" s="178">
        <v>3.2</v>
      </c>
    </row>
    <row r="30" spans="1:25" x14ac:dyDescent="0.25">
      <c r="A30" s="252" t="s">
        <v>42</v>
      </c>
      <c r="B30" s="253"/>
      <c r="C30" s="253"/>
      <c r="D30" s="253"/>
      <c r="E30" s="253"/>
      <c r="F30" s="253"/>
      <c r="G30" s="253"/>
      <c r="H30" s="253"/>
      <c r="I30" s="254"/>
      <c r="J30" s="255"/>
      <c r="K30" s="256"/>
      <c r="L30" s="256"/>
      <c r="M30" s="256"/>
      <c r="N30" s="256"/>
      <c r="O30" s="256"/>
      <c r="P30" s="256"/>
      <c r="Q30" s="256"/>
      <c r="R30" s="256"/>
      <c r="S30" s="256"/>
      <c r="T30" s="257"/>
    </row>
    <row r="31" spans="1:25" ht="25.15" customHeight="1" x14ac:dyDescent="0.25">
      <c r="A31" s="30" t="str">
        <f>[2]МЕНЮ!A622</f>
        <v>71/М</v>
      </c>
      <c r="B31" s="247" t="str">
        <f>[2]МЕНЮ!B622</f>
        <v>Подгарнировка из свежих огурцов</v>
      </c>
      <c r="C31" s="210"/>
      <c r="D31" s="317">
        <v>30</v>
      </c>
      <c r="E31" s="177">
        <v>0.21</v>
      </c>
      <c r="F31" s="177">
        <v>0.03</v>
      </c>
      <c r="G31" s="177">
        <v>0.56999999999999995</v>
      </c>
      <c r="H31" s="178">
        <v>3.3</v>
      </c>
      <c r="I31" s="152"/>
      <c r="J31" s="178">
        <v>2.1</v>
      </c>
      <c r="K31" s="30" t="str">
        <f>[1]МЕНЮ!A618</f>
        <v>71/М</v>
      </c>
      <c r="L31" s="247" t="str">
        <f>[1]МЕНЮ!B618</f>
        <v>Подгарнировка из свежих огурцов</v>
      </c>
      <c r="M31" s="210"/>
      <c r="N31" s="428">
        <v>30</v>
      </c>
      <c r="O31" s="177">
        <v>0.21</v>
      </c>
      <c r="P31" s="177">
        <v>0.03</v>
      </c>
      <c r="Q31" s="177">
        <v>0.56999999999999995</v>
      </c>
      <c r="R31" s="178">
        <v>3.3</v>
      </c>
      <c r="S31" s="152"/>
      <c r="T31" s="178">
        <v>2.1</v>
      </c>
      <c r="U31" s="154"/>
      <c r="V31" s="154"/>
    </row>
    <row r="32" spans="1:25" ht="29.25" customHeight="1" x14ac:dyDescent="0.25">
      <c r="A32" s="30" t="str">
        <f>[2]МЕНЮ!A623</f>
        <v>318/М/ССЖ</v>
      </c>
      <c r="B32" s="247" t="str">
        <f>[2]МЕНЮ!B623</f>
        <v>Гуляш из куриного филе</v>
      </c>
      <c r="C32" s="210"/>
      <c r="D32" s="317">
        <v>60</v>
      </c>
      <c r="E32" s="177">
        <v>9.7799999999999994</v>
      </c>
      <c r="F32" s="177">
        <v>9.83</v>
      </c>
      <c r="G32" s="177">
        <v>2.0699999999999998</v>
      </c>
      <c r="H32" s="177">
        <v>136.13999999999999</v>
      </c>
      <c r="I32" s="152"/>
      <c r="J32" s="179">
        <v>1</v>
      </c>
      <c r="K32" s="30" t="str">
        <f>[1]МЕНЮ!A619</f>
        <v>318/М/ССЖ</v>
      </c>
      <c r="L32" s="247" t="str">
        <f>[1]МЕНЮ!B619</f>
        <v>Гуляш из куриного филе</v>
      </c>
      <c r="M32" s="210"/>
      <c r="N32" s="428">
        <v>80</v>
      </c>
      <c r="O32" s="177">
        <v>11.18</v>
      </c>
      <c r="P32" s="179">
        <v>12</v>
      </c>
      <c r="Q32" s="177">
        <v>2.21</v>
      </c>
      <c r="R32" s="177">
        <v>162.13999999999999</v>
      </c>
      <c r="S32" s="151"/>
      <c r="T32" s="177">
        <v>1.1299999999999999</v>
      </c>
      <c r="U32" s="154"/>
    </row>
    <row r="33" spans="1:20" ht="15" customHeight="1" x14ac:dyDescent="0.25">
      <c r="A33" s="30" t="str">
        <f>[2]МЕНЮ!A624</f>
        <v>330/М/ССЖ</v>
      </c>
      <c r="B33" s="248" t="str">
        <f>[2]МЕНЮ!B624</f>
        <v>Каша гречневая рассыпчатая</v>
      </c>
      <c r="C33" s="249"/>
      <c r="D33" s="317">
        <v>110</v>
      </c>
      <c r="E33" s="177">
        <v>4.28</v>
      </c>
      <c r="F33" s="177">
        <v>3.95</v>
      </c>
      <c r="G33" s="177">
        <v>18.739999999999998</v>
      </c>
      <c r="H33" s="177">
        <v>126.89</v>
      </c>
      <c r="I33" s="151"/>
      <c r="J33" s="180"/>
      <c r="K33" s="30" t="str">
        <f>[1]МЕНЮ!A620</f>
        <v>330/М/ССЖ</v>
      </c>
      <c r="L33" s="248" t="str">
        <f>[1]МЕНЮ!B620</f>
        <v>Каша гречневая рассыпчатая</v>
      </c>
      <c r="M33" s="249"/>
      <c r="N33" s="428">
        <v>130</v>
      </c>
      <c r="O33" s="177">
        <v>5.23</v>
      </c>
      <c r="P33" s="177">
        <v>4.91</v>
      </c>
      <c r="Q33" s="178">
        <v>22.9</v>
      </c>
      <c r="R33" s="177">
        <v>155.84</v>
      </c>
      <c r="S33" s="151"/>
      <c r="T33" s="180"/>
    </row>
    <row r="34" spans="1:20" ht="15" customHeight="1" x14ac:dyDescent="0.25">
      <c r="A34" s="30" t="str">
        <f>[2]МЕНЮ!A625</f>
        <v>377/И</v>
      </c>
      <c r="B34" s="248" t="str">
        <f>[2]МЕНЮ!B625</f>
        <v>Чай ягодный, 180/8</v>
      </c>
      <c r="C34" s="249"/>
      <c r="D34" s="317">
        <v>180</v>
      </c>
      <c r="E34" s="177">
        <v>0.15</v>
      </c>
      <c r="F34" s="177">
        <v>0.02</v>
      </c>
      <c r="G34" s="177">
        <v>8.65</v>
      </c>
      <c r="H34" s="178">
        <v>35.799999999999997</v>
      </c>
      <c r="I34" s="151"/>
      <c r="J34" s="177">
        <v>0.95</v>
      </c>
      <c r="K34" s="30" t="str">
        <f>[1]МЕНЮ!A621</f>
        <v>377/И</v>
      </c>
      <c r="L34" s="248" t="str">
        <f>[1]МЕНЮ!B621</f>
        <v>Чай ягодный, 180/10</v>
      </c>
      <c r="M34" s="249"/>
      <c r="N34" s="428">
        <v>180</v>
      </c>
      <c r="O34" s="177">
        <v>0.15</v>
      </c>
      <c r="P34" s="177">
        <v>0.02</v>
      </c>
      <c r="Q34" s="177">
        <v>10.65</v>
      </c>
      <c r="R34" s="177">
        <v>43.78</v>
      </c>
      <c r="S34" s="151"/>
      <c r="T34" s="177">
        <v>0.95</v>
      </c>
    </row>
    <row r="35" spans="1:20" ht="15.75" customHeight="1" thickBot="1" x14ac:dyDescent="0.3">
      <c r="A35" s="30"/>
      <c r="B35" s="240" t="str">
        <f>[2]МЕНЮ!B626</f>
        <v>Хлеб пшеничный</v>
      </c>
      <c r="C35" s="241"/>
      <c r="D35" s="317">
        <v>20</v>
      </c>
      <c r="E35" s="177">
        <v>1.52</v>
      </c>
      <c r="F35" s="177">
        <v>0.16</v>
      </c>
      <c r="G35" s="177">
        <v>9.84</v>
      </c>
      <c r="H35" s="179">
        <v>47</v>
      </c>
      <c r="I35" s="151"/>
      <c r="J35" s="180"/>
      <c r="K35" s="30">
        <f>[1]МЕНЮ!A622</f>
        <v>0</v>
      </c>
      <c r="L35" s="240" t="str">
        <f>[1]МЕНЮ!B622</f>
        <v>Хлеб пшеничный</v>
      </c>
      <c r="M35" s="241"/>
      <c r="N35" s="428">
        <v>30</v>
      </c>
      <c r="O35" s="177">
        <v>2.2799999999999998</v>
      </c>
      <c r="P35" s="177">
        <v>0.24</v>
      </c>
      <c r="Q35" s="177">
        <v>14.76</v>
      </c>
      <c r="R35" s="178">
        <v>70.5</v>
      </c>
      <c r="S35" s="151"/>
      <c r="T35" s="180"/>
    </row>
    <row r="36" spans="1:20" ht="38.25" customHeight="1" x14ac:dyDescent="0.25">
      <c r="A36" s="242" t="s">
        <v>453</v>
      </c>
      <c r="B36" s="238"/>
      <c r="C36" s="238"/>
      <c r="D36" s="238"/>
      <c r="E36" s="238" t="s">
        <v>11</v>
      </c>
      <c r="F36" s="238"/>
      <c r="G36" s="238"/>
      <c r="H36" s="237" t="s">
        <v>12</v>
      </c>
      <c r="I36" s="150" t="s">
        <v>415</v>
      </c>
      <c r="J36" s="34" t="s">
        <v>13</v>
      </c>
      <c r="K36" s="242" t="s">
        <v>454</v>
      </c>
      <c r="L36" s="238"/>
      <c r="M36" s="238"/>
      <c r="N36" s="238"/>
      <c r="O36" s="238" t="s">
        <v>11</v>
      </c>
      <c r="P36" s="238"/>
      <c r="Q36" s="238"/>
      <c r="R36" s="237" t="s">
        <v>12</v>
      </c>
      <c r="S36" s="150" t="s">
        <v>415</v>
      </c>
      <c r="T36" s="34" t="s">
        <v>13</v>
      </c>
    </row>
    <row r="37" spans="1:20" x14ac:dyDescent="0.25">
      <c r="A37" s="243"/>
      <c r="B37" s="244"/>
      <c r="C37" s="244"/>
      <c r="D37" s="244"/>
      <c r="E37" s="173" t="s">
        <v>14</v>
      </c>
      <c r="F37" s="173" t="s">
        <v>15</v>
      </c>
      <c r="G37" s="173" t="s">
        <v>16</v>
      </c>
      <c r="H37" s="239"/>
      <c r="I37" s="150" t="s">
        <v>416</v>
      </c>
      <c r="J37" s="36" t="s">
        <v>17</v>
      </c>
      <c r="K37" s="243"/>
      <c r="L37" s="244"/>
      <c r="M37" s="244"/>
      <c r="N37" s="244"/>
      <c r="O37" s="173" t="s">
        <v>14</v>
      </c>
      <c r="P37" s="173" t="s">
        <v>15</v>
      </c>
      <c r="Q37" s="173" t="s">
        <v>16</v>
      </c>
      <c r="R37" s="239"/>
      <c r="S37" s="150" t="s">
        <v>416</v>
      </c>
      <c r="T37" s="36" t="s">
        <v>17</v>
      </c>
    </row>
    <row r="38" spans="1:20" ht="15.75" thickBot="1" x14ac:dyDescent="0.3">
      <c r="A38" s="245"/>
      <c r="B38" s="246"/>
      <c r="C38" s="246"/>
      <c r="D38" s="246"/>
      <c r="E38" s="153">
        <f>E11+E12+E13+E14+E15+E18+E20+E21+E22+E23+E24+E25+E26+E28+E29+E31+E32+E33+E34+E35</f>
        <v>58.190000000000005</v>
      </c>
      <c r="F38" s="165">
        <f t="shared" ref="F38:J38" si="3">F11+F12+F13+F14+F15+F18+F20+F21+F22+F23+F24+F25+F26+F28+F29+F31+F32+F33+F34+F35</f>
        <v>51.83</v>
      </c>
      <c r="G38" s="153">
        <f t="shared" si="3"/>
        <v>191.49</v>
      </c>
      <c r="H38" s="153">
        <f t="shared" si="3"/>
        <v>1475.96</v>
      </c>
      <c r="I38" s="163">
        <f t="shared" si="3"/>
        <v>0</v>
      </c>
      <c r="J38" s="163">
        <f t="shared" si="3"/>
        <v>97.969999999999985</v>
      </c>
      <c r="K38" s="245"/>
      <c r="L38" s="246"/>
      <c r="M38" s="246"/>
      <c r="N38" s="246"/>
      <c r="O38" s="153">
        <f>O35+O34+O33+O32+O31+O29+O28+O26+O24+O23+O22+O21+O20+O18+O16+O15+O14+O13+O12+O11+O25</f>
        <v>70.070000000000007</v>
      </c>
      <c r="P38" s="153">
        <f t="shared" ref="P38:T38" si="4">P35+P34+P33+P32+P31+P29+P28+P26+P24+P23+P22+P21+P20+P18+P16+P15+P14+P13+P12+P11+P25</f>
        <v>64.889999999999986</v>
      </c>
      <c r="Q38" s="153">
        <f t="shared" si="4"/>
        <v>239.65</v>
      </c>
      <c r="R38" s="153">
        <f t="shared" si="4"/>
        <v>1836.67</v>
      </c>
      <c r="S38" s="153">
        <f t="shared" si="4"/>
        <v>0</v>
      </c>
      <c r="T38" s="153">
        <f t="shared" si="4"/>
        <v>128.89000000000001</v>
      </c>
    </row>
  </sheetData>
  <mergeCells count="72">
    <mergeCell ref="O36:Q36"/>
    <mergeCell ref="R36:R37"/>
    <mergeCell ref="B35:C35"/>
    <mergeCell ref="L35:M35"/>
    <mergeCell ref="A36:D38"/>
    <mergeCell ref="E36:G36"/>
    <mergeCell ref="H36:H37"/>
    <mergeCell ref="K36:N38"/>
    <mergeCell ref="B32:C32"/>
    <mergeCell ref="L32:M32"/>
    <mergeCell ref="B33:C33"/>
    <mergeCell ref="L33:M33"/>
    <mergeCell ref="B34:C34"/>
    <mergeCell ref="L34:M34"/>
    <mergeCell ref="B29:C29"/>
    <mergeCell ref="L29:M29"/>
    <mergeCell ref="A30:J30"/>
    <mergeCell ref="K30:T30"/>
    <mergeCell ref="B31:C31"/>
    <mergeCell ref="L31:M31"/>
    <mergeCell ref="B26:C26"/>
    <mergeCell ref="L26:M26"/>
    <mergeCell ref="A27:J27"/>
    <mergeCell ref="K27:T27"/>
    <mergeCell ref="B28:C28"/>
    <mergeCell ref="L28:M28"/>
    <mergeCell ref="B23:C23"/>
    <mergeCell ref="L23:M23"/>
    <mergeCell ref="B24:C24"/>
    <mergeCell ref="L24:M24"/>
    <mergeCell ref="B25:C25"/>
    <mergeCell ref="L25:M25"/>
    <mergeCell ref="B20:C20"/>
    <mergeCell ref="L20:M20"/>
    <mergeCell ref="B21:C21"/>
    <mergeCell ref="L21:M21"/>
    <mergeCell ref="B22:C22"/>
    <mergeCell ref="L22:M22"/>
    <mergeCell ref="A17:J17"/>
    <mergeCell ref="K17:T17"/>
    <mergeCell ref="B18:C18"/>
    <mergeCell ref="L18:M18"/>
    <mergeCell ref="A19:J19"/>
    <mergeCell ref="K19:T19"/>
    <mergeCell ref="B14:C14"/>
    <mergeCell ref="L14:M14"/>
    <mergeCell ref="B15:C15"/>
    <mergeCell ref="L15:M15"/>
    <mergeCell ref="B16:C16"/>
    <mergeCell ref="L16:M16"/>
    <mergeCell ref="B11:C11"/>
    <mergeCell ref="L11:M11"/>
    <mergeCell ref="B12:C12"/>
    <mergeCell ref="L12:M12"/>
    <mergeCell ref="B13:C13"/>
    <mergeCell ref="L13:M13"/>
    <mergeCell ref="L8:M9"/>
    <mergeCell ref="N8:N9"/>
    <mergeCell ref="O8:Q8"/>
    <mergeCell ref="R8:R9"/>
    <mergeCell ref="A10:J10"/>
    <mergeCell ref="K10:T10"/>
    <mergeCell ref="A1:J1"/>
    <mergeCell ref="K1:T1"/>
    <mergeCell ref="D5:H5"/>
    <mergeCell ref="N5:R5"/>
    <mergeCell ref="A8:A9"/>
    <mergeCell ref="B8:C9"/>
    <mergeCell ref="D8:D9"/>
    <mergeCell ref="E8:G8"/>
    <mergeCell ref="H8:H9"/>
    <mergeCell ref="K8:K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13C18-253A-406D-ACE3-E1DB825A9ABD}">
  <dimension ref="A1:Y38"/>
  <sheetViews>
    <sheetView topLeftCell="A3" workbookViewId="0">
      <selection activeCell="M5" sqref="M5"/>
    </sheetView>
  </sheetViews>
  <sheetFormatPr defaultRowHeight="15" x14ac:dyDescent="0.25"/>
  <cols>
    <col min="1" max="1" width="10.140625" customWidth="1"/>
    <col min="2" max="2" width="10.42578125" customWidth="1"/>
    <col min="3" max="3" width="23.28515625" customWidth="1"/>
    <col min="4" max="4" width="9.85546875" bestFit="1" customWidth="1"/>
    <col min="5" max="5" width="9.42578125" customWidth="1"/>
    <col min="6" max="6" width="7" customWidth="1"/>
    <col min="7" max="7" width="7.7109375" customWidth="1"/>
    <col min="9" max="9" width="0" hidden="1" customWidth="1"/>
    <col min="11" max="11" width="10.7109375" customWidth="1"/>
    <col min="13" max="13" width="24.42578125" customWidth="1"/>
    <col min="14" max="14" width="9.85546875" bestFit="1" customWidth="1"/>
    <col min="19" max="19" width="0" hidden="1" customWidth="1"/>
    <col min="25" max="25" width="11.140625" customWidth="1"/>
  </cols>
  <sheetData>
    <row r="1" spans="1:25" ht="15.75" hidden="1" thickBot="1" x14ac:dyDescent="0.3">
      <c r="A1" s="230"/>
      <c r="B1" s="219"/>
      <c r="C1" s="219"/>
      <c r="D1" s="219"/>
      <c r="E1" s="219"/>
      <c r="F1" s="219"/>
      <c r="G1" s="219"/>
      <c r="H1" s="219"/>
      <c r="I1" s="219"/>
      <c r="J1" s="231"/>
      <c r="K1" s="230"/>
      <c r="L1" s="219"/>
      <c r="M1" s="219"/>
      <c r="N1" s="219"/>
      <c r="O1" s="219"/>
      <c r="P1" s="219"/>
      <c r="Q1" s="219"/>
      <c r="R1" s="219"/>
      <c r="S1" s="219"/>
      <c r="T1" s="231"/>
    </row>
    <row r="2" spans="1:25" ht="15.75" hidden="1" thickBot="1" x14ac:dyDescent="0.3">
      <c r="A2" s="1"/>
      <c r="B2" s="2"/>
      <c r="C2" s="2"/>
      <c r="D2" s="2"/>
      <c r="E2" s="2"/>
      <c r="F2" s="2"/>
      <c r="G2" s="2"/>
      <c r="H2" s="3"/>
      <c r="I2" s="3"/>
      <c r="J2" s="4"/>
      <c r="K2" s="1"/>
      <c r="L2" s="2"/>
      <c r="M2" s="2"/>
      <c r="N2" s="2"/>
      <c r="O2" s="2"/>
      <c r="P2" s="2"/>
      <c r="Q2" s="2"/>
      <c r="R2" s="3"/>
      <c r="S2" s="3"/>
      <c r="T2" s="4"/>
    </row>
    <row r="3" spans="1:25" ht="13.9" customHeight="1" x14ac:dyDescent="0.25">
      <c r="A3" s="77">
        <v>1</v>
      </c>
      <c r="B3" s="78" t="s">
        <v>1</v>
      </c>
      <c r="C3" s="79">
        <v>1</v>
      </c>
      <c r="D3" s="80"/>
      <c r="E3" s="80"/>
      <c r="F3" s="80"/>
      <c r="G3" s="80"/>
      <c r="H3" s="81"/>
      <c r="I3" s="81"/>
      <c r="J3" s="82"/>
      <c r="K3" s="2"/>
      <c r="L3" s="5" t="s">
        <v>1</v>
      </c>
      <c r="M3" s="6">
        <v>1</v>
      </c>
      <c r="N3" s="2"/>
      <c r="O3" s="2"/>
      <c r="P3" s="2"/>
      <c r="Q3" s="2"/>
      <c r="R3" s="3"/>
      <c r="S3" s="3"/>
      <c r="T3" s="4"/>
    </row>
    <row r="4" spans="1:25" hidden="1" x14ac:dyDescent="0.25">
      <c r="A4" s="1"/>
      <c r="B4" s="5" t="s">
        <v>2</v>
      </c>
      <c r="C4" s="6">
        <v>1</v>
      </c>
      <c r="D4" s="2"/>
      <c r="E4" s="2"/>
      <c r="F4" s="2"/>
      <c r="G4" s="2"/>
      <c r="H4" s="3"/>
      <c r="I4" s="3"/>
      <c r="J4" s="4"/>
      <c r="K4" s="2"/>
      <c r="L4" s="5" t="s">
        <v>2</v>
      </c>
      <c r="M4" s="6">
        <v>1</v>
      </c>
      <c r="N4" s="2"/>
      <c r="O4" s="2"/>
      <c r="P4" s="2"/>
      <c r="Q4" s="2"/>
      <c r="R4" s="3"/>
      <c r="S4" s="3"/>
      <c r="T4" s="4"/>
    </row>
    <row r="5" spans="1:25" x14ac:dyDescent="0.25">
      <c r="A5" s="1"/>
      <c r="B5" s="5" t="s">
        <v>3</v>
      </c>
      <c r="C5" s="7" t="s">
        <v>446</v>
      </c>
      <c r="D5" s="262"/>
      <c r="E5" s="262"/>
      <c r="F5" s="262"/>
      <c r="G5" s="262"/>
      <c r="H5" s="262"/>
      <c r="I5" s="171"/>
      <c r="J5" s="4"/>
      <c r="K5" s="2"/>
      <c r="L5" s="5" t="s">
        <v>3</v>
      </c>
      <c r="M5" s="7" t="s">
        <v>446</v>
      </c>
      <c r="N5" s="262"/>
      <c r="O5" s="262"/>
      <c r="P5" s="262"/>
      <c r="Q5" s="262"/>
      <c r="R5" s="262"/>
      <c r="S5" s="171"/>
      <c r="T5" s="4"/>
    </row>
    <row r="6" spans="1:25" x14ac:dyDescent="0.25">
      <c r="A6" s="1"/>
      <c r="B6" s="8" t="s">
        <v>6</v>
      </c>
      <c r="C6" s="186" t="s">
        <v>413</v>
      </c>
      <c r="D6" s="2"/>
      <c r="E6" s="2"/>
      <c r="F6" s="2"/>
      <c r="G6" s="2"/>
      <c r="H6" s="3"/>
      <c r="I6" s="3"/>
      <c r="J6" s="4"/>
      <c r="K6" s="2"/>
      <c r="L6" s="8" t="s">
        <v>6</v>
      </c>
      <c r="M6" s="186" t="s">
        <v>276</v>
      </c>
      <c r="N6" s="2"/>
      <c r="O6" s="2"/>
      <c r="P6" s="2"/>
      <c r="Q6" s="2"/>
      <c r="R6" s="3"/>
      <c r="S6" s="3"/>
      <c r="T6" s="4"/>
    </row>
    <row r="7" spans="1:25" x14ac:dyDescent="0.25">
      <c r="A7" s="1"/>
      <c r="B7" s="2"/>
      <c r="C7" s="99"/>
      <c r="D7" s="99"/>
      <c r="E7" s="2"/>
      <c r="F7" s="2"/>
      <c r="G7" s="2"/>
      <c r="H7" s="3"/>
      <c r="I7" s="3"/>
      <c r="J7" s="4"/>
      <c r="K7" s="2"/>
      <c r="L7" s="2"/>
      <c r="M7" s="99"/>
      <c r="N7" s="99"/>
      <c r="O7" s="2"/>
      <c r="P7" s="2"/>
      <c r="Q7" s="2"/>
      <c r="R7" s="3"/>
      <c r="S7" s="3"/>
      <c r="T7" s="4"/>
    </row>
    <row r="8" spans="1:25" ht="38.25" x14ac:dyDescent="0.25">
      <c r="A8" s="233" t="s">
        <v>8</v>
      </c>
      <c r="B8" s="234" t="s">
        <v>9</v>
      </c>
      <c r="C8" s="234"/>
      <c r="D8" s="234" t="s">
        <v>375</v>
      </c>
      <c r="E8" s="234" t="s">
        <v>11</v>
      </c>
      <c r="F8" s="234"/>
      <c r="G8" s="234"/>
      <c r="H8" s="235" t="s">
        <v>12</v>
      </c>
      <c r="I8" s="150" t="s">
        <v>415</v>
      </c>
      <c r="J8" s="10" t="s">
        <v>13</v>
      </c>
      <c r="K8" s="236" t="s">
        <v>8</v>
      </c>
      <c r="L8" s="234" t="s">
        <v>9</v>
      </c>
      <c r="M8" s="234"/>
      <c r="N8" s="234" t="s">
        <v>372</v>
      </c>
      <c r="O8" s="234" t="s">
        <v>11</v>
      </c>
      <c r="P8" s="234"/>
      <c r="Q8" s="234"/>
      <c r="R8" s="235" t="s">
        <v>12</v>
      </c>
      <c r="S8" s="150" t="s">
        <v>415</v>
      </c>
      <c r="T8" s="12" t="s">
        <v>13</v>
      </c>
    </row>
    <row r="9" spans="1:25" ht="24" customHeight="1" x14ac:dyDescent="0.25">
      <c r="A9" s="233"/>
      <c r="B9" s="234"/>
      <c r="C9" s="234"/>
      <c r="D9" s="234"/>
      <c r="E9" s="172" t="s">
        <v>14</v>
      </c>
      <c r="F9" s="172" t="s">
        <v>15</v>
      </c>
      <c r="G9" s="172" t="s">
        <v>16</v>
      </c>
      <c r="H9" s="235"/>
      <c r="I9" s="150" t="s">
        <v>416</v>
      </c>
      <c r="J9" s="12" t="s">
        <v>17</v>
      </c>
      <c r="K9" s="236"/>
      <c r="L9" s="234"/>
      <c r="M9" s="234"/>
      <c r="N9" s="234"/>
      <c r="O9" s="172" t="s">
        <v>14</v>
      </c>
      <c r="P9" s="172" t="s">
        <v>15</v>
      </c>
      <c r="Q9" s="172" t="s">
        <v>16</v>
      </c>
      <c r="R9" s="235"/>
      <c r="S9" s="150" t="s">
        <v>416</v>
      </c>
      <c r="T9" s="12" t="s">
        <v>17</v>
      </c>
    </row>
    <row r="10" spans="1:25" x14ac:dyDescent="0.25">
      <c r="A10" s="252" t="s">
        <v>18</v>
      </c>
      <c r="B10" s="253"/>
      <c r="C10" s="253"/>
      <c r="D10" s="253"/>
      <c r="E10" s="253"/>
      <c r="F10" s="253"/>
      <c r="G10" s="253"/>
      <c r="H10" s="253"/>
      <c r="I10" s="254"/>
      <c r="J10" s="255"/>
      <c r="K10" s="258"/>
      <c r="L10" s="253"/>
      <c r="M10" s="253"/>
      <c r="N10" s="253"/>
      <c r="O10" s="253"/>
      <c r="P10" s="253"/>
      <c r="Q10" s="253"/>
      <c r="R10" s="253"/>
      <c r="S10" s="254"/>
      <c r="T10" s="255"/>
    </row>
    <row r="11" spans="1:25" ht="15" customHeight="1" x14ac:dyDescent="0.25">
      <c r="A11" s="175" t="str">
        <f>[2]МЕНЮ!A639</f>
        <v>71/И</v>
      </c>
      <c r="B11" s="248" t="str">
        <f>[2]МЕНЮ!B639</f>
        <v>Подгарнировка из зеленого горошка</v>
      </c>
      <c r="C11" s="249"/>
      <c r="D11" s="317">
        <v>50</v>
      </c>
      <c r="E11" s="177">
        <v>1.55</v>
      </c>
      <c r="F11" s="178">
        <v>0.1</v>
      </c>
      <c r="G11" s="177">
        <v>3.25</v>
      </c>
      <c r="H11" s="179">
        <v>20</v>
      </c>
      <c r="I11" s="152"/>
      <c r="J11" s="179">
        <v>5</v>
      </c>
      <c r="K11" s="156" t="str">
        <f>[1]МЕНЮ!A635</f>
        <v>71/И</v>
      </c>
      <c r="L11" s="248" t="str">
        <f>[1]МЕНЮ!B635</f>
        <v>Подгарнировка из зеленого горошка</v>
      </c>
      <c r="M11" s="249"/>
      <c r="N11" s="429">
        <v>50</v>
      </c>
      <c r="O11" s="177">
        <v>1.55</v>
      </c>
      <c r="P11" s="178">
        <v>0.1</v>
      </c>
      <c r="Q11" s="177">
        <v>3.25</v>
      </c>
      <c r="R11" s="179">
        <v>20</v>
      </c>
      <c r="S11" s="152"/>
      <c r="T11" s="179">
        <v>5</v>
      </c>
      <c r="U11" s="154"/>
      <c r="V11" s="167"/>
      <c r="W11" s="167"/>
      <c r="X11" s="167"/>
      <c r="Y11" s="167"/>
    </row>
    <row r="12" spans="1:25" ht="15" customHeight="1" x14ac:dyDescent="0.25">
      <c r="A12" s="176" t="str">
        <f>[2]МЕНЮ!A640</f>
        <v>230/М/ССЖ</v>
      </c>
      <c r="B12" s="248" t="str">
        <f>[2]МЕНЮ!B640</f>
        <v>Омлет с сыром</v>
      </c>
      <c r="C12" s="249"/>
      <c r="D12" s="317">
        <v>100</v>
      </c>
      <c r="E12" s="177">
        <v>13.45</v>
      </c>
      <c r="F12" s="178">
        <v>12.9</v>
      </c>
      <c r="G12" s="177">
        <v>2.08</v>
      </c>
      <c r="H12" s="177">
        <v>179.25</v>
      </c>
      <c r="I12" s="151"/>
      <c r="J12" s="178">
        <v>0.2</v>
      </c>
      <c r="K12" s="156" t="str">
        <f>[1]МЕНЮ!A636</f>
        <v>230/М/ССЖ</v>
      </c>
      <c r="L12" s="248" t="str">
        <f>[1]МЕНЮ!B636</f>
        <v>Омлет с сыром</v>
      </c>
      <c r="M12" s="249"/>
      <c r="N12" s="429">
        <v>120</v>
      </c>
      <c r="O12" s="178">
        <v>14.8</v>
      </c>
      <c r="P12" s="177">
        <v>15.67</v>
      </c>
      <c r="Q12" s="177">
        <v>2.4300000000000002</v>
      </c>
      <c r="R12" s="177">
        <v>211.57</v>
      </c>
      <c r="S12" s="151"/>
      <c r="T12" s="177">
        <v>0.25</v>
      </c>
      <c r="V12" s="166"/>
      <c r="W12" s="166"/>
      <c r="X12" s="166"/>
      <c r="Y12" s="167"/>
    </row>
    <row r="13" spans="1:25" ht="15" customHeight="1" x14ac:dyDescent="0.25">
      <c r="A13" s="176" t="str">
        <f>[2]МЕНЮ!A641</f>
        <v>412/М/ССЖ</v>
      </c>
      <c r="B13" s="248" t="str">
        <f>[2]МЕНЮ!B641</f>
        <v>Чай с сахаром и лимоном, 180/8</v>
      </c>
      <c r="C13" s="249"/>
      <c r="D13" s="317">
        <v>180</v>
      </c>
      <c r="E13" s="177">
        <v>0.15</v>
      </c>
      <c r="F13" s="177">
        <v>0.02</v>
      </c>
      <c r="G13" s="178">
        <v>8.1999999999999993</v>
      </c>
      <c r="H13" s="177">
        <v>34.72</v>
      </c>
      <c r="I13" s="151"/>
      <c r="J13" s="177">
        <v>2.4500000000000002</v>
      </c>
      <c r="K13" s="162" t="str">
        <f>[1]МЕНЮ!A637</f>
        <v>412/М/ССЖ</v>
      </c>
      <c r="L13" s="248" t="str">
        <f>[1]МЕНЮ!B637</f>
        <v>Чай с сахаром и лимоном, 180/10</v>
      </c>
      <c r="M13" s="249"/>
      <c r="N13" s="429">
        <v>180</v>
      </c>
      <c r="O13" s="177">
        <v>0.15</v>
      </c>
      <c r="P13" s="177">
        <v>0.02</v>
      </c>
      <c r="Q13" s="177">
        <v>10.19</v>
      </c>
      <c r="R13" s="178">
        <v>42.7</v>
      </c>
      <c r="S13" s="151"/>
      <c r="T13" s="177">
        <v>2.4500000000000002</v>
      </c>
      <c r="V13" s="166"/>
      <c r="W13" s="166"/>
      <c r="X13" s="166"/>
      <c r="Y13" s="167"/>
    </row>
    <row r="14" spans="1:25" ht="15" customHeight="1" x14ac:dyDescent="0.25">
      <c r="A14" s="13"/>
      <c r="B14" s="248" t="str">
        <f>[2]МЕНЮ!B642</f>
        <v>Хлеб пшеничный</v>
      </c>
      <c r="C14" s="249"/>
      <c r="D14" s="317">
        <v>50</v>
      </c>
      <c r="E14" s="178">
        <v>3.8</v>
      </c>
      <c r="F14" s="178">
        <v>0.4</v>
      </c>
      <c r="G14" s="178">
        <v>24.6</v>
      </c>
      <c r="H14" s="178">
        <v>117.5</v>
      </c>
      <c r="I14" s="151"/>
      <c r="J14" s="180"/>
      <c r="K14" s="156"/>
      <c r="L14" s="248" t="str">
        <f>[1]МЕНЮ!B638</f>
        <v>Хлеб пшеничный</v>
      </c>
      <c r="M14" s="249"/>
      <c r="N14" s="429">
        <v>70</v>
      </c>
      <c r="O14" s="177">
        <v>5.32</v>
      </c>
      <c r="P14" s="177">
        <v>0.56000000000000005</v>
      </c>
      <c r="Q14" s="177">
        <v>34.44</v>
      </c>
      <c r="R14" s="178">
        <v>164.5</v>
      </c>
      <c r="S14" s="151"/>
      <c r="T14" s="180"/>
      <c r="V14" s="166"/>
      <c r="W14" s="154"/>
      <c r="Y14" s="161"/>
    </row>
    <row r="15" spans="1:25" ht="14.25" customHeight="1" x14ac:dyDescent="0.25">
      <c r="A15" s="13"/>
      <c r="B15" s="250"/>
      <c r="C15" s="249"/>
      <c r="D15" s="14"/>
      <c r="E15" s="15"/>
      <c r="F15" s="16"/>
      <c r="G15" s="16"/>
      <c r="H15" s="16"/>
      <c r="I15" s="151"/>
      <c r="J15" s="20"/>
      <c r="K15" s="156"/>
      <c r="L15" s="250"/>
      <c r="M15" s="249"/>
      <c r="N15" s="14"/>
      <c r="O15" s="16"/>
      <c r="P15" s="16"/>
      <c r="Q15" s="16"/>
      <c r="R15" s="16"/>
      <c r="S15" s="151"/>
      <c r="T15" s="20"/>
      <c r="U15" s="154"/>
      <c r="V15" s="166"/>
      <c r="X15" s="154"/>
      <c r="Y15" s="161"/>
    </row>
    <row r="16" spans="1:25" ht="15" hidden="1" customHeight="1" x14ac:dyDescent="0.25">
      <c r="A16" s="13"/>
      <c r="B16" s="250"/>
      <c r="C16" s="249"/>
      <c r="D16" s="14"/>
      <c r="E16" s="15"/>
      <c r="F16" s="15"/>
      <c r="G16" s="15"/>
      <c r="H16" s="16"/>
      <c r="I16" s="151"/>
      <c r="J16" s="17"/>
      <c r="K16" s="156"/>
      <c r="L16" s="260"/>
      <c r="M16" s="260"/>
      <c r="N16" s="14"/>
      <c r="O16" s="15"/>
      <c r="P16" s="15"/>
      <c r="Q16" s="15"/>
      <c r="R16" s="16"/>
      <c r="S16" s="151"/>
      <c r="T16" s="17"/>
      <c r="V16" s="154"/>
      <c r="Y16" s="154"/>
    </row>
    <row r="17" spans="1:25" x14ac:dyDescent="0.25">
      <c r="A17" s="252" t="s">
        <v>428</v>
      </c>
      <c r="B17" s="253"/>
      <c r="C17" s="253"/>
      <c r="D17" s="253"/>
      <c r="E17" s="253"/>
      <c r="F17" s="253"/>
      <c r="G17" s="253"/>
      <c r="H17" s="253"/>
      <c r="I17" s="254"/>
      <c r="J17" s="255"/>
      <c r="K17" s="258"/>
      <c r="L17" s="253"/>
      <c r="M17" s="253"/>
      <c r="N17" s="253"/>
      <c r="O17" s="253"/>
      <c r="P17" s="253"/>
      <c r="Q17" s="253"/>
      <c r="R17" s="253"/>
      <c r="S17" s="254"/>
      <c r="T17" s="255"/>
      <c r="V17" s="154"/>
      <c r="Y17" s="154"/>
    </row>
    <row r="18" spans="1:25" ht="16.5" x14ac:dyDescent="0.25">
      <c r="A18" s="175" t="str">
        <f>[2]МЕНЮ!A645</f>
        <v>386/М/ССЖ</v>
      </c>
      <c r="B18" s="248" t="str">
        <f>[2]МЕНЮ!B645</f>
        <v>Яблоко</v>
      </c>
      <c r="C18" s="249"/>
      <c r="D18" s="176">
        <v>100</v>
      </c>
      <c r="E18" s="178">
        <v>0.4</v>
      </c>
      <c r="F18" s="178">
        <v>0.4</v>
      </c>
      <c r="G18" s="178">
        <v>9.8000000000000007</v>
      </c>
      <c r="H18" s="179">
        <v>47</v>
      </c>
      <c r="I18" s="151"/>
      <c r="J18" s="20">
        <v>10</v>
      </c>
      <c r="K18" s="155" t="str">
        <f t="shared" ref="K18:T18" si="0">A18</f>
        <v>386/М/ССЖ</v>
      </c>
      <c r="L18" s="259" t="str">
        <f t="shared" si="0"/>
        <v>Яблоко</v>
      </c>
      <c r="M18" s="260"/>
      <c r="N18" s="14">
        <f t="shared" si="0"/>
        <v>100</v>
      </c>
      <c r="O18" s="15">
        <f t="shared" si="0"/>
        <v>0.4</v>
      </c>
      <c r="P18" s="15">
        <f t="shared" si="0"/>
        <v>0.4</v>
      </c>
      <c r="Q18" s="15">
        <f t="shared" si="0"/>
        <v>9.8000000000000007</v>
      </c>
      <c r="R18" s="16">
        <f t="shared" si="0"/>
        <v>47</v>
      </c>
      <c r="S18" s="151">
        <f t="shared" si="0"/>
        <v>0</v>
      </c>
      <c r="T18" s="20">
        <f t="shared" si="0"/>
        <v>10</v>
      </c>
      <c r="U18" s="168"/>
    </row>
    <row r="19" spans="1:25" x14ac:dyDescent="0.25">
      <c r="A19" s="261" t="s">
        <v>29</v>
      </c>
      <c r="B19" s="256"/>
      <c r="C19" s="256"/>
      <c r="D19" s="256"/>
      <c r="E19" s="256"/>
      <c r="F19" s="256"/>
      <c r="G19" s="256"/>
      <c r="H19" s="256"/>
      <c r="I19" s="256"/>
      <c r="J19" s="257"/>
      <c r="K19" s="256"/>
      <c r="L19" s="256"/>
      <c r="M19" s="256"/>
      <c r="N19" s="256"/>
      <c r="O19" s="256"/>
      <c r="P19" s="256"/>
      <c r="Q19" s="256"/>
      <c r="R19" s="256"/>
      <c r="S19" s="256"/>
      <c r="T19" s="257"/>
      <c r="V19" s="154"/>
    </row>
    <row r="20" spans="1:25" s="158" customFormat="1" ht="23.25" customHeight="1" x14ac:dyDescent="0.25">
      <c r="A20" s="30" t="str">
        <f>[2]МЕНЮ!A648</f>
        <v>26/М/ССЖ</v>
      </c>
      <c r="B20" s="227" t="str">
        <f>[2]МЕНЮ!B648</f>
        <v>Салат из картофеля с зеленым горошком</v>
      </c>
      <c r="C20" s="228"/>
      <c r="D20" s="317">
        <v>30</v>
      </c>
      <c r="E20" s="177">
        <v>0.53</v>
      </c>
      <c r="F20" s="177">
        <v>2.06</v>
      </c>
      <c r="G20" s="177">
        <v>2.73</v>
      </c>
      <c r="H20" s="177">
        <v>31.53</v>
      </c>
      <c r="I20" s="27"/>
      <c r="J20" s="177">
        <v>2.59</v>
      </c>
      <c r="K20" s="30" t="str">
        <f>[1]МЕНЮ!A644</f>
        <v>26/М/ССЖ</v>
      </c>
      <c r="L20" s="227" t="str">
        <f>[1]МЕНЮ!B644</f>
        <v>Салат из картофеля с зеленым горошком</v>
      </c>
      <c r="M20" s="228"/>
      <c r="N20" s="430">
        <v>60</v>
      </c>
      <c r="O20" s="177">
        <v>1.03</v>
      </c>
      <c r="P20" s="177">
        <v>4.13</v>
      </c>
      <c r="Q20" s="177">
        <v>5.31</v>
      </c>
      <c r="R20" s="177">
        <v>62.37</v>
      </c>
      <c r="S20" s="27"/>
      <c r="T20" s="178">
        <v>5.0999999999999996</v>
      </c>
      <c r="U20" s="157"/>
    </row>
    <row r="21" spans="1:25" s="158" customFormat="1" ht="27.75" customHeight="1" x14ac:dyDescent="0.25">
      <c r="A21" s="30" t="str">
        <f>[2]МЕНЮ!A649</f>
        <v>229/И</v>
      </c>
      <c r="B21" s="227" t="str">
        <f>[2]МЕНЮ!B649</f>
        <v>Суп-пюре из брокколи</v>
      </c>
      <c r="C21" s="228"/>
      <c r="D21" s="317">
        <v>180</v>
      </c>
      <c r="E21" s="177">
        <v>2.27</v>
      </c>
      <c r="F21" s="177">
        <v>4.79</v>
      </c>
      <c r="G21" s="177">
        <v>4.7699999999999996</v>
      </c>
      <c r="H21" s="177">
        <v>73.349999999999994</v>
      </c>
      <c r="I21" s="27"/>
      <c r="J21" s="177">
        <v>26.31</v>
      </c>
      <c r="K21" s="30" t="str">
        <f>[1]МЕНЮ!A645</f>
        <v>229/И</v>
      </c>
      <c r="L21" s="227" t="str">
        <f>[1]МЕНЮ!B645</f>
        <v>Суп-пюре из брокколи</v>
      </c>
      <c r="M21" s="228"/>
      <c r="N21" s="430">
        <v>200</v>
      </c>
      <c r="O21" s="177">
        <v>2.69</v>
      </c>
      <c r="P21" s="177">
        <v>5.69</v>
      </c>
      <c r="Q21" s="177">
        <v>6.37</v>
      </c>
      <c r="R21" s="177">
        <v>89.81</v>
      </c>
      <c r="S21" s="27"/>
      <c r="T21" s="177">
        <v>29.23</v>
      </c>
      <c r="U21" s="157"/>
    </row>
    <row r="22" spans="1:25" s="158" customFormat="1" ht="25.5" customHeight="1" x14ac:dyDescent="0.25">
      <c r="A22" s="30" t="str">
        <f>[2]МЕНЮ!A650</f>
        <v>294/М/ССЖ</v>
      </c>
      <c r="B22" s="227" t="str">
        <f>[2]МЕНЮ!B650</f>
        <v>Бефстроганов из отварной говядины</v>
      </c>
      <c r="C22" s="228"/>
      <c r="D22" s="317">
        <v>60</v>
      </c>
      <c r="E22" s="177">
        <v>10.63</v>
      </c>
      <c r="F22" s="177">
        <v>8.3699999999999992</v>
      </c>
      <c r="G22" s="178">
        <v>1.8</v>
      </c>
      <c r="H22" s="177">
        <v>126.98</v>
      </c>
      <c r="I22" s="27"/>
      <c r="J22" s="177">
        <v>0.16</v>
      </c>
      <c r="K22" s="30" t="str">
        <f>[1]МЕНЮ!A646</f>
        <v>294/М/ССЖ</v>
      </c>
      <c r="L22" s="227" t="str">
        <f>[1]МЕНЮ!B646</f>
        <v>Бефстроганов из отварной говядины</v>
      </c>
      <c r="M22" s="228"/>
      <c r="N22" s="430">
        <v>80</v>
      </c>
      <c r="O22" s="177">
        <v>12.33</v>
      </c>
      <c r="P22" s="177">
        <v>11.72</v>
      </c>
      <c r="Q22" s="177">
        <v>1.96</v>
      </c>
      <c r="R22" s="177">
        <v>165.18</v>
      </c>
      <c r="S22" s="27"/>
      <c r="T22" s="178">
        <v>0.2</v>
      </c>
      <c r="U22" s="157"/>
    </row>
    <row r="23" spans="1:25" s="158" customFormat="1" ht="23.25" customHeight="1" x14ac:dyDescent="0.25">
      <c r="A23" s="30" t="str">
        <f>[2]МЕНЮ!A651</f>
        <v>330/М/ССЖ</v>
      </c>
      <c r="B23" s="227" t="str">
        <f>[2]МЕНЮ!B651</f>
        <v>Каша пшеничная рассыпчатая</v>
      </c>
      <c r="C23" s="228"/>
      <c r="D23" s="317">
        <v>110</v>
      </c>
      <c r="E23" s="177">
        <v>4.1500000000000004</v>
      </c>
      <c r="F23" s="177">
        <v>3.33</v>
      </c>
      <c r="G23" s="177">
        <v>24.96</v>
      </c>
      <c r="H23" s="177">
        <v>145.56</v>
      </c>
      <c r="I23" s="27"/>
      <c r="J23" s="180"/>
      <c r="K23" s="30" t="str">
        <f>[1]МЕНЮ!A647</f>
        <v>330/М/ССЖ</v>
      </c>
      <c r="L23" s="227" t="str">
        <f>[1]МЕНЮ!B647</f>
        <v>Каша пшеничная рассыпчатая</v>
      </c>
      <c r="M23" s="228"/>
      <c r="N23" s="430">
        <v>130</v>
      </c>
      <c r="O23" s="178">
        <v>5.3</v>
      </c>
      <c r="P23" s="177">
        <v>4.17</v>
      </c>
      <c r="Q23" s="177">
        <v>31.83</v>
      </c>
      <c r="R23" s="177">
        <v>184.92</v>
      </c>
      <c r="S23" s="27"/>
      <c r="T23" s="180"/>
      <c r="U23" s="157"/>
    </row>
    <row r="24" spans="1:25" s="158" customFormat="1" ht="16.5" x14ac:dyDescent="0.25">
      <c r="A24" s="30" t="str">
        <f>[2]МЕНЮ!A652</f>
        <v>494/М/ССЖ</v>
      </c>
      <c r="B24" s="227" t="str">
        <f>[2]МЕНЮ!B652</f>
        <v>Компот из смеси сухофруктов, 180/8</v>
      </c>
      <c r="C24" s="228"/>
      <c r="D24" s="317">
        <v>180</v>
      </c>
      <c r="E24" s="177">
        <v>0.53</v>
      </c>
      <c r="F24" s="177">
        <v>0.04</v>
      </c>
      <c r="G24" s="177">
        <v>14.83</v>
      </c>
      <c r="H24" s="177">
        <v>62.57</v>
      </c>
      <c r="I24" s="27"/>
      <c r="J24" s="177">
        <v>0.54</v>
      </c>
      <c r="K24" s="30" t="str">
        <f>[1]МЕНЮ!A648</f>
        <v>494/М/ССЖ</v>
      </c>
      <c r="L24" s="227" t="str">
        <f>[1]МЕНЮ!B648</f>
        <v>Компот из смеси сухофруктов, 180/10</v>
      </c>
      <c r="M24" s="228"/>
      <c r="N24" s="430">
        <v>180</v>
      </c>
      <c r="O24" s="177">
        <v>0.53</v>
      </c>
      <c r="P24" s="177">
        <v>0.04</v>
      </c>
      <c r="Q24" s="177">
        <v>16.82</v>
      </c>
      <c r="R24" s="177">
        <v>70.55</v>
      </c>
      <c r="S24" s="27"/>
      <c r="T24" s="177">
        <v>0.54</v>
      </c>
    </row>
    <row r="25" spans="1:25" s="161" customFormat="1" ht="21.75" customHeight="1" x14ac:dyDescent="0.25">
      <c r="A25" s="30"/>
      <c r="B25" s="227" t="str">
        <f>[2]МЕНЮ!B653</f>
        <v>Хлеб пшеничный</v>
      </c>
      <c r="C25" s="228"/>
      <c r="D25" s="317">
        <v>20</v>
      </c>
      <c r="E25" s="177">
        <v>1.52</v>
      </c>
      <c r="F25" s="177">
        <v>0.16</v>
      </c>
      <c r="G25" s="177">
        <v>9.84</v>
      </c>
      <c r="H25" s="179">
        <v>47</v>
      </c>
      <c r="I25" s="159"/>
      <c r="J25" s="180"/>
      <c r="K25" s="30"/>
      <c r="L25" s="227" t="str">
        <f>[1]МЕНЮ!B649</f>
        <v>Хлеб пшеничный</v>
      </c>
      <c r="M25" s="228"/>
      <c r="N25" s="430">
        <v>20</v>
      </c>
      <c r="O25" s="177">
        <v>1.52</v>
      </c>
      <c r="P25" s="177">
        <v>0.16</v>
      </c>
      <c r="Q25" s="177">
        <v>9.84</v>
      </c>
      <c r="R25" s="179">
        <v>47</v>
      </c>
      <c r="S25" s="27"/>
      <c r="T25" s="180"/>
      <c r="U25" s="160"/>
    </row>
    <row r="26" spans="1:25" s="158" customFormat="1" ht="18" customHeight="1" x14ac:dyDescent="0.25">
      <c r="A26" s="30"/>
      <c r="B26" s="227" t="str">
        <f>[2]МЕНЮ!B654</f>
        <v>Хлеб ржано-пшеничный</v>
      </c>
      <c r="C26" s="228"/>
      <c r="D26" s="317">
        <v>10</v>
      </c>
      <c r="E26" s="177">
        <v>0.56000000000000005</v>
      </c>
      <c r="F26" s="177">
        <v>0.11</v>
      </c>
      <c r="G26" s="177">
        <v>4.9400000000000004</v>
      </c>
      <c r="H26" s="178">
        <v>23.2</v>
      </c>
      <c r="I26" s="27"/>
      <c r="J26" s="180"/>
      <c r="K26" s="30"/>
      <c r="L26" s="227" t="str">
        <f>[1]МЕНЮ!B650</f>
        <v>Хлеб ржано-пшеничный</v>
      </c>
      <c r="M26" s="228"/>
      <c r="N26" s="430">
        <v>30</v>
      </c>
      <c r="O26" s="177">
        <v>1.68</v>
      </c>
      <c r="P26" s="177">
        <v>0.33</v>
      </c>
      <c r="Q26" s="177">
        <v>14.82</v>
      </c>
      <c r="R26" s="178">
        <v>69.599999999999994</v>
      </c>
      <c r="S26" s="27"/>
      <c r="T26" s="180"/>
      <c r="U26" s="157"/>
    </row>
    <row r="27" spans="1:25" x14ac:dyDescent="0.25">
      <c r="A27" s="252" t="s">
        <v>38</v>
      </c>
      <c r="B27" s="253"/>
      <c r="C27" s="253"/>
      <c r="D27" s="253"/>
      <c r="E27" s="253"/>
      <c r="F27" s="253"/>
      <c r="G27" s="253"/>
      <c r="H27" s="253"/>
      <c r="I27" s="254"/>
      <c r="J27" s="255"/>
      <c r="K27" s="256"/>
      <c r="L27" s="256"/>
      <c r="M27" s="256"/>
      <c r="N27" s="256"/>
      <c r="O27" s="256"/>
      <c r="P27" s="256"/>
      <c r="Q27" s="256"/>
      <c r="R27" s="256"/>
      <c r="S27" s="256"/>
      <c r="T27" s="257"/>
      <c r="U27" s="154"/>
      <c r="V27" s="158"/>
      <c r="Y27" s="158"/>
    </row>
    <row r="28" spans="1:25" ht="15" customHeight="1" x14ac:dyDescent="0.25">
      <c r="A28" s="30"/>
      <c r="B28" s="251" t="str">
        <f>[2]МЕНЮ!B657</f>
        <v>Печенье</v>
      </c>
      <c r="C28" s="249"/>
      <c r="D28" s="317">
        <v>30</v>
      </c>
      <c r="E28" s="177">
        <v>2.25</v>
      </c>
      <c r="F28" s="177">
        <v>2.94</v>
      </c>
      <c r="G28" s="177">
        <v>22.32</v>
      </c>
      <c r="H28" s="178">
        <v>125.1</v>
      </c>
      <c r="I28" s="151"/>
      <c r="J28" s="20"/>
      <c r="K28" s="30"/>
      <c r="L28" s="251" t="str">
        <f>[1]МЕНЮ!B653</f>
        <v>Печенье</v>
      </c>
      <c r="M28" s="249"/>
      <c r="N28" s="431">
        <v>50</v>
      </c>
      <c r="O28" s="177">
        <v>3.75</v>
      </c>
      <c r="P28" s="178">
        <v>4.9000000000000004</v>
      </c>
      <c r="Q28" s="178">
        <v>37.200000000000003</v>
      </c>
      <c r="R28" s="178">
        <v>208.5</v>
      </c>
      <c r="S28" s="151"/>
      <c r="T28" s="20"/>
      <c r="U28" s="170"/>
      <c r="V28" s="169"/>
    </row>
    <row r="29" spans="1:25" ht="15" customHeight="1" x14ac:dyDescent="0.25">
      <c r="A29" s="13"/>
      <c r="B29" s="251" t="str">
        <f>[2]МЕНЮ!B658</f>
        <v>Молоко кипяченое (3,2%)</v>
      </c>
      <c r="C29" s="249"/>
      <c r="D29" s="317">
        <v>180</v>
      </c>
      <c r="E29" s="177">
        <v>5.22</v>
      </c>
      <c r="F29" s="177">
        <v>5.76</v>
      </c>
      <c r="G29" s="177">
        <v>8.4600000000000009</v>
      </c>
      <c r="H29" s="179">
        <v>108</v>
      </c>
      <c r="I29" s="151"/>
      <c r="J29" s="20">
        <v>2.34</v>
      </c>
      <c r="K29" s="13"/>
      <c r="L29" s="251" t="str">
        <f>[1]МЕНЮ!B654</f>
        <v>Молоко кипяченое (3,2%)</v>
      </c>
      <c r="M29" s="249"/>
      <c r="N29" s="431">
        <v>200</v>
      </c>
      <c r="O29" s="178">
        <v>5.8</v>
      </c>
      <c r="P29" s="178">
        <v>6.4</v>
      </c>
      <c r="Q29" s="178">
        <v>9.4</v>
      </c>
      <c r="R29" s="179">
        <v>120</v>
      </c>
      <c r="S29" s="151"/>
      <c r="T29" s="20">
        <v>2.6</v>
      </c>
    </row>
    <row r="30" spans="1:25" x14ac:dyDescent="0.25">
      <c r="A30" s="252" t="s">
        <v>42</v>
      </c>
      <c r="B30" s="253"/>
      <c r="C30" s="253"/>
      <c r="D30" s="253"/>
      <c r="E30" s="253"/>
      <c r="F30" s="253"/>
      <c r="G30" s="253"/>
      <c r="H30" s="253"/>
      <c r="I30" s="254"/>
      <c r="J30" s="255"/>
      <c r="K30" s="256"/>
      <c r="L30" s="256"/>
      <c r="M30" s="256"/>
      <c r="N30" s="256"/>
      <c r="O30" s="256"/>
      <c r="P30" s="256"/>
      <c r="Q30" s="256"/>
      <c r="R30" s="256"/>
      <c r="S30" s="256"/>
      <c r="T30" s="257"/>
    </row>
    <row r="31" spans="1:25" ht="25.15" customHeight="1" x14ac:dyDescent="0.25">
      <c r="A31" s="30" t="str">
        <f>[2]МЕНЮ!A661</f>
        <v>23/М/ССЖ</v>
      </c>
      <c r="B31" s="247" t="str">
        <f>[2]МЕНЮ!B661</f>
        <v>Салат из свежих помидоров</v>
      </c>
      <c r="C31" s="210"/>
      <c r="D31" s="317">
        <v>40</v>
      </c>
      <c r="E31" s="177">
        <v>0.49</v>
      </c>
      <c r="F31" s="177">
        <v>3.08</v>
      </c>
      <c r="G31" s="177">
        <v>1.87</v>
      </c>
      <c r="H31" s="177">
        <v>38.01</v>
      </c>
      <c r="I31" s="152"/>
      <c r="J31" s="178">
        <v>10.199999999999999</v>
      </c>
      <c r="K31" s="30" t="str">
        <f>[1]МЕНЮ!A657</f>
        <v>23/М/ССЖ</v>
      </c>
      <c r="L31" s="247" t="str">
        <f>[1]МЕНЮ!B657</f>
        <v>Салат из свежих помидоров</v>
      </c>
      <c r="M31" s="210"/>
      <c r="N31" s="432">
        <v>60</v>
      </c>
      <c r="O31" s="177">
        <v>0.69</v>
      </c>
      <c r="P31" s="177">
        <v>4.1100000000000003</v>
      </c>
      <c r="Q31" s="177">
        <v>2.64</v>
      </c>
      <c r="R31" s="177">
        <v>51.66</v>
      </c>
      <c r="S31" s="152"/>
      <c r="T31" s="178">
        <v>14.4</v>
      </c>
      <c r="U31" s="154"/>
      <c r="V31" s="154"/>
    </row>
    <row r="32" spans="1:25" ht="29.25" customHeight="1" x14ac:dyDescent="0.25">
      <c r="A32" s="30" t="str">
        <f>[2]МЕНЮ!A662</f>
        <v>288/М/ССЖ</v>
      </c>
      <c r="B32" s="247" t="str">
        <f>[2]МЕНЮ!B662</f>
        <v>Биточки из кальмаров и рыбы</v>
      </c>
      <c r="C32" s="210"/>
      <c r="D32" s="317">
        <v>70</v>
      </c>
      <c r="E32" s="177">
        <v>10.61</v>
      </c>
      <c r="F32" s="177">
        <v>3.66</v>
      </c>
      <c r="G32" s="177">
        <v>6.59</v>
      </c>
      <c r="H32" s="177">
        <v>100.67</v>
      </c>
      <c r="I32" s="152"/>
      <c r="J32" s="177">
        <v>0.35</v>
      </c>
      <c r="K32" s="30" t="str">
        <f>[1]МЕНЮ!A658</f>
        <v>288/М/ССЖ</v>
      </c>
      <c r="L32" s="247" t="str">
        <f>[1]МЕНЮ!B658</f>
        <v>Биточки из кальмаров и рыбы</v>
      </c>
      <c r="M32" s="210"/>
      <c r="N32" s="432">
        <v>80</v>
      </c>
      <c r="O32" s="177">
        <v>11.52</v>
      </c>
      <c r="P32" s="177">
        <v>6.16</v>
      </c>
      <c r="Q32" s="177">
        <v>7.31</v>
      </c>
      <c r="R32" s="177">
        <v>130.13999999999999</v>
      </c>
      <c r="S32" s="151"/>
      <c r="T32" s="177">
        <v>0.38</v>
      </c>
      <c r="U32" s="154"/>
    </row>
    <row r="33" spans="1:20" ht="15" customHeight="1" x14ac:dyDescent="0.25">
      <c r="A33" s="30" t="str">
        <f>[2]МЕНЮ!A663</f>
        <v>144/М/ССЖ</v>
      </c>
      <c r="B33" s="248" t="str">
        <f>[2]МЕНЮ!B663</f>
        <v>Картофель и овощи, тушеные в соусе</v>
      </c>
      <c r="C33" s="249"/>
      <c r="D33" s="317">
        <v>120</v>
      </c>
      <c r="E33" s="177">
        <v>2.62</v>
      </c>
      <c r="F33" s="177">
        <v>3.31</v>
      </c>
      <c r="G33" s="177">
        <v>18.010000000000002</v>
      </c>
      <c r="H33" s="177">
        <v>112.62</v>
      </c>
      <c r="I33" s="151"/>
      <c r="J33" s="178">
        <v>9.3000000000000007</v>
      </c>
      <c r="K33" s="30" t="str">
        <f>[1]МЕНЮ!A659</f>
        <v>144/М/ССЖ</v>
      </c>
      <c r="L33" s="248" t="str">
        <f>[1]МЕНЮ!B659</f>
        <v>Картофель и овощи, тушеные в соусе</v>
      </c>
      <c r="M33" s="249"/>
      <c r="N33" s="432">
        <v>150</v>
      </c>
      <c r="O33" s="177">
        <v>3.28</v>
      </c>
      <c r="P33" s="177">
        <v>3.37</v>
      </c>
      <c r="Q33" s="177">
        <v>22.52</v>
      </c>
      <c r="R33" s="177">
        <v>133.68</v>
      </c>
      <c r="S33" s="151"/>
      <c r="T33" s="177">
        <v>11.62</v>
      </c>
    </row>
    <row r="34" spans="1:20" ht="15" customHeight="1" x14ac:dyDescent="0.25">
      <c r="A34" s="30" t="str">
        <f>[2]МЕНЮ!A664</f>
        <v>413/М/ССЖ</v>
      </c>
      <c r="B34" s="248" t="str">
        <f>[2]МЕНЮ!B664</f>
        <v>Чай с молоком (3,2%), 180/8</v>
      </c>
      <c r="C34" s="249"/>
      <c r="D34" s="317">
        <v>180</v>
      </c>
      <c r="E34" s="177">
        <v>1.55</v>
      </c>
      <c r="F34" s="177">
        <v>1.61</v>
      </c>
      <c r="G34" s="177">
        <v>10.37</v>
      </c>
      <c r="H34" s="177">
        <v>62.68</v>
      </c>
      <c r="I34" s="151"/>
      <c r="J34" s="178">
        <v>0.7</v>
      </c>
      <c r="K34" s="30" t="str">
        <f>[1]МЕНЮ!A660</f>
        <v>413/М/ССЖ</v>
      </c>
      <c r="L34" s="248" t="str">
        <f>[1]МЕНЮ!B660</f>
        <v>Чай с молоком (3,2%), 180/10</v>
      </c>
      <c r="M34" s="249"/>
      <c r="N34" s="432">
        <v>180</v>
      </c>
      <c r="O34" s="177">
        <v>1.55</v>
      </c>
      <c r="P34" s="177">
        <v>1.61</v>
      </c>
      <c r="Q34" s="177">
        <v>12.36</v>
      </c>
      <c r="R34" s="177">
        <v>70.66</v>
      </c>
      <c r="S34" s="151"/>
      <c r="T34" s="178">
        <v>0.7</v>
      </c>
    </row>
    <row r="35" spans="1:20" ht="15.75" customHeight="1" thickBot="1" x14ac:dyDescent="0.3">
      <c r="A35" s="30"/>
      <c r="B35" s="240" t="str">
        <f>[2]МЕНЮ!B665</f>
        <v>Хлеб пшеничный</v>
      </c>
      <c r="C35" s="241"/>
      <c r="D35" s="317">
        <v>10</v>
      </c>
      <c r="E35" s="177">
        <v>0.76</v>
      </c>
      <c r="F35" s="177">
        <v>0.08</v>
      </c>
      <c r="G35" s="177">
        <v>4.92</v>
      </c>
      <c r="H35" s="178">
        <v>23.5</v>
      </c>
      <c r="I35" s="151"/>
      <c r="J35" s="180"/>
      <c r="K35" s="30"/>
      <c r="L35" s="240" t="str">
        <f>[1]МЕНЮ!B661</f>
        <v>Хлеб пшеничный</v>
      </c>
      <c r="M35" s="241"/>
      <c r="N35" s="432">
        <v>20</v>
      </c>
      <c r="O35" s="177">
        <v>1.52</v>
      </c>
      <c r="P35" s="177">
        <v>0.16</v>
      </c>
      <c r="Q35" s="177">
        <v>9.84</v>
      </c>
      <c r="R35" s="179">
        <v>47</v>
      </c>
      <c r="S35" s="151"/>
      <c r="T35" s="180"/>
    </row>
    <row r="36" spans="1:20" ht="38.25" customHeight="1" x14ac:dyDescent="0.25">
      <c r="A36" s="242" t="s">
        <v>453</v>
      </c>
      <c r="B36" s="238"/>
      <c r="C36" s="238"/>
      <c r="D36" s="238"/>
      <c r="E36" s="238" t="s">
        <v>11</v>
      </c>
      <c r="F36" s="238"/>
      <c r="G36" s="238"/>
      <c r="H36" s="237" t="s">
        <v>12</v>
      </c>
      <c r="I36" s="150" t="s">
        <v>415</v>
      </c>
      <c r="J36" s="34" t="s">
        <v>13</v>
      </c>
      <c r="K36" s="242" t="s">
        <v>454</v>
      </c>
      <c r="L36" s="238"/>
      <c r="M36" s="238"/>
      <c r="N36" s="238"/>
      <c r="O36" s="238" t="s">
        <v>11</v>
      </c>
      <c r="P36" s="238"/>
      <c r="Q36" s="238"/>
      <c r="R36" s="237" t="s">
        <v>12</v>
      </c>
      <c r="S36" s="150" t="s">
        <v>415</v>
      </c>
      <c r="T36" s="34" t="s">
        <v>13</v>
      </c>
    </row>
    <row r="37" spans="1:20" x14ac:dyDescent="0.25">
      <c r="A37" s="243"/>
      <c r="B37" s="244"/>
      <c r="C37" s="244"/>
      <c r="D37" s="244"/>
      <c r="E37" s="173" t="s">
        <v>14</v>
      </c>
      <c r="F37" s="173" t="s">
        <v>15</v>
      </c>
      <c r="G37" s="173" t="s">
        <v>16</v>
      </c>
      <c r="H37" s="239"/>
      <c r="I37" s="150" t="s">
        <v>416</v>
      </c>
      <c r="J37" s="36" t="s">
        <v>17</v>
      </c>
      <c r="K37" s="243"/>
      <c r="L37" s="244"/>
      <c r="M37" s="244"/>
      <c r="N37" s="244"/>
      <c r="O37" s="173" t="s">
        <v>14</v>
      </c>
      <c r="P37" s="173" t="s">
        <v>15</v>
      </c>
      <c r="Q37" s="173" t="s">
        <v>16</v>
      </c>
      <c r="R37" s="239"/>
      <c r="S37" s="150" t="s">
        <v>416</v>
      </c>
      <c r="T37" s="36" t="s">
        <v>17</v>
      </c>
    </row>
    <row r="38" spans="1:20" ht="15.75" thickBot="1" x14ac:dyDescent="0.3">
      <c r="A38" s="245"/>
      <c r="B38" s="246"/>
      <c r="C38" s="246"/>
      <c r="D38" s="246"/>
      <c r="E38" s="153">
        <f>E11+E12+E13+E14+E15+E18+E20+E21+E22+E23+E24+E25+E26+E28+E29+E31+E32+E33+E34+E35</f>
        <v>63.04</v>
      </c>
      <c r="F38" s="165">
        <f t="shared" ref="F38:J38" si="1">F11+F12+F13+F14+F15+F18+F20+F21+F22+F23+F24+F25+F26+F28+F29+F31+F32+F33+F34+F35</f>
        <v>53.11999999999999</v>
      </c>
      <c r="G38" s="153">
        <f t="shared" si="1"/>
        <v>184.34</v>
      </c>
      <c r="H38" s="153">
        <f t="shared" si="1"/>
        <v>1479.2400000000005</v>
      </c>
      <c r="I38" s="163">
        <f t="shared" si="1"/>
        <v>0</v>
      </c>
      <c r="J38" s="163">
        <f t="shared" si="1"/>
        <v>70.14</v>
      </c>
      <c r="K38" s="245"/>
      <c r="L38" s="246"/>
      <c r="M38" s="246"/>
      <c r="N38" s="246"/>
      <c r="O38" s="153">
        <f>O35+O34+O33+O32+O31+O29+O28+O26+O24+O23+O22+O21+O20+O18+O16+O15+O14+O13+O12+O11+O25</f>
        <v>75.409999999999982</v>
      </c>
      <c r="P38" s="153">
        <f t="shared" ref="P38:T38" si="2">P35+P34+P33+P32+P31+P29+P28+P26+P24+P23+P22+P21+P20+P18+P16+P15+P14+P13+P12+P11+P25</f>
        <v>69.699999999999989</v>
      </c>
      <c r="Q38" s="153">
        <f t="shared" si="2"/>
        <v>248.33000000000004</v>
      </c>
      <c r="R38" s="153">
        <f t="shared" si="2"/>
        <v>1936.84</v>
      </c>
      <c r="S38" s="153">
        <f t="shared" si="2"/>
        <v>0</v>
      </c>
      <c r="T38" s="153">
        <f t="shared" si="2"/>
        <v>82.47</v>
      </c>
    </row>
  </sheetData>
  <mergeCells count="72">
    <mergeCell ref="O36:Q36"/>
    <mergeCell ref="R36:R37"/>
    <mergeCell ref="B35:C35"/>
    <mergeCell ref="L35:M35"/>
    <mergeCell ref="A36:D38"/>
    <mergeCell ref="E36:G36"/>
    <mergeCell ref="H36:H37"/>
    <mergeCell ref="K36:N38"/>
    <mergeCell ref="B32:C32"/>
    <mergeCell ref="L32:M32"/>
    <mergeCell ref="B33:C33"/>
    <mergeCell ref="L33:M33"/>
    <mergeCell ref="B34:C34"/>
    <mergeCell ref="L34:M34"/>
    <mergeCell ref="B29:C29"/>
    <mergeCell ref="L29:M29"/>
    <mergeCell ref="A30:J30"/>
    <mergeCell ref="K30:T30"/>
    <mergeCell ref="B31:C31"/>
    <mergeCell ref="L31:M31"/>
    <mergeCell ref="B26:C26"/>
    <mergeCell ref="L26:M26"/>
    <mergeCell ref="A27:J27"/>
    <mergeCell ref="K27:T27"/>
    <mergeCell ref="B28:C28"/>
    <mergeCell ref="L28:M28"/>
    <mergeCell ref="B23:C23"/>
    <mergeCell ref="L23:M23"/>
    <mergeCell ref="B24:C24"/>
    <mergeCell ref="L24:M24"/>
    <mergeCell ref="B25:C25"/>
    <mergeCell ref="L25:M25"/>
    <mergeCell ref="B20:C20"/>
    <mergeCell ref="L20:M20"/>
    <mergeCell ref="B21:C21"/>
    <mergeCell ref="L21:M21"/>
    <mergeCell ref="B22:C22"/>
    <mergeCell ref="L22:M22"/>
    <mergeCell ref="A17:J17"/>
    <mergeCell ref="K17:T17"/>
    <mergeCell ref="B18:C18"/>
    <mergeCell ref="L18:M18"/>
    <mergeCell ref="A19:J19"/>
    <mergeCell ref="K19:T19"/>
    <mergeCell ref="B14:C14"/>
    <mergeCell ref="L14:M14"/>
    <mergeCell ref="B15:C15"/>
    <mergeCell ref="L15:M15"/>
    <mergeCell ref="B16:C16"/>
    <mergeCell ref="L16:M16"/>
    <mergeCell ref="B11:C11"/>
    <mergeCell ref="L11:M11"/>
    <mergeCell ref="B12:C12"/>
    <mergeCell ref="L12:M12"/>
    <mergeCell ref="B13:C13"/>
    <mergeCell ref="L13:M13"/>
    <mergeCell ref="L8:M9"/>
    <mergeCell ref="N8:N9"/>
    <mergeCell ref="O8:Q8"/>
    <mergeCell ref="R8:R9"/>
    <mergeCell ref="A10:J10"/>
    <mergeCell ref="K10:T10"/>
    <mergeCell ref="A1:J1"/>
    <mergeCell ref="K1:T1"/>
    <mergeCell ref="D5:H5"/>
    <mergeCell ref="N5:R5"/>
    <mergeCell ref="A8:A9"/>
    <mergeCell ref="B8:C9"/>
    <mergeCell ref="D8:D9"/>
    <mergeCell ref="E8:G8"/>
    <mergeCell ref="H8:H9"/>
    <mergeCell ref="K8:K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58BE4-D9EA-455B-AD1B-14B048B21BAB}">
  <dimension ref="A1:Y38"/>
  <sheetViews>
    <sheetView topLeftCell="A3" workbookViewId="0">
      <selection activeCell="M5" sqref="M5"/>
    </sheetView>
  </sheetViews>
  <sheetFormatPr defaultRowHeight="15" x14ac:dyDescent="0.25"/>
  <cols>
    <col min="1" max="1" width="10.140625" customWidth="1"/>
    <col min="2" max="2" width="10.42578125" customWidth="1"/>
    <col min="3" max="3" width="23.28515625" customWidth="1"/>
    <col min="4" max="4" width="9.85546875" bestFit="1" customWidth="1"/>
    <col min="5" max="5" width="9.42578125" customWidth="1"/>
    <col min="6" max="6" width="7" customWidth="1"/>
    <col min="7" max="7" width="7.7109375" customWidth="1"/>
    <col min="9" max="9" width="0" hidden="1" customWidth="1"/>
    <col min="11" max="11" width="10.7109375" customWidth="1"/>
    <col min="13" max="13" width="24.42578125" customWidth="1"/>
    <col min="14" max="14" width="9.85546875" bestFit="1" customWidth="1"/>
    <col min="19" max="19" width="0" hidden="1" customWidth="1"/>
    <col min="25" max="25" width="11.140625" customWidth="1"/>
  </cols>
  <sheetData>
    <row r="1" spans="1:25" ht="15.75" hidden="1" thickBot="1" x14ac:dyDescent="0.3">
      <c r="A1" s="230">
        <v>18</v>
      </c>
      <c r="B1" s="219"/>
      <c r="C1" s="219"/>
      <c r="D1" s="219"/>
      <c r="E1" s="219"/>
      <c r="F1" s="219"/>
      <c r="G1" s="219"/>
      <c r="H1" s="219"/>
      <c r="I1" s="219"/>
      <c r="J1" s="231"/>
      <c r="K1" s="230"/>
      <c r="L1" s="219"/>
      <c r="M1" s="219"/>
      <c r="N1" s="219"/>
      <c r="O1" s="219"/>
      <c r="P1" s="219"/>
      <c r="Q1" s="219"/>
      <c r="R1" s="219"/>
      <c r="S1" s="219"/>
      <c r="T1" s="231"/>
    </row>
    <row r="2" spans="1:25" ht="15.75" hidden="1" thickBot="1" x14ac:dyDescent="0.3">
      <c r="A2" s="1"/>
      <c r="B2" s="2"/>
      <c r="C2" s="2"/>
      <c r="D2" s="2"/>
      <c r="E2" s="2"/>
      <c r="F2" s="2"/>
      <c r="G2" s="2"/>
      <c r="H2" s="3"/>
      <c r="I2" s="3"/>
      <c r="J2" s="4"/>
      <c r="K2" s="1"/>
      <c r="L2" s="2"/>
      <c r="M2" s="2"/>
      <c r="N2" s="2"/>
      <c r="O2" s="2"/>
      <c r="P2" s="2"/>
      <c r="Q2" s="2"/>
      <c r="R2" s="3"/>
      <c r="S2" s="3"/>
      <c r="T2" s="4"/>
    </row>
    <row r="3" spans="1:25" ht="13.9" customHeight="1" x14ac:dyDescent="0.25">
      <c r="A3" s="77">
        <v>1</v>
      </c>
      <c r="B3" s="78" t="s">
        <v>1</v>
      </c>
      <c r="C3" s="79">
        <v>1</v>
      </c>
      <c r="D3" s="80"/>
      <c r="E3" s="80"/>
      <c r="F3" s="80"/>
      <c r="G3" s="80"/>
      <c r="H3" s="81"/>
      <c r="I3" s="81"/>
      <c r="J3" s="82"/>
      <c r="K3" s="2"/>
      <c r="L3" s="5" t="s">
        <v>1</v>
      </c>
      <c r="M3" s="6">
        <v>1</v>
      </c>
      <c r="N3" s="2"/>
      <c r="O3" s="2"/>
      <c r="P3" s="2"/>
      <c r="Q3" s="2"/>
      <c r="R3" s="3"/>
      <c r="S3" s="3"/>
      <c r="T3" s="4"/>
    </row>
    <row r="4" spans="1:25" hidden="1" x14ac:dyDescent="0.25">
      <c r="A4" s="1"/>
      <c r="B4" s="5" t="s">
        <v>2</v>
      </c>
      <c r="C4" s="6">
        <v>1</v>
      </c>
      <c r="D4" s="2"/>
      <c r="E4" s="2"/>
      <c r="F4" s="2"/>
      <c r="G4" s="2"/>
      <c r="H4" s="3"/>
      <c r="I4" s="3"/>
      <c r="J4" s="4"/>
      <c r="K4" s="2"/>
      <c r="L4" s="5" t="s">
        <v>2</v>
      </c>
      <c r="M4" s="6">
        <v>1</v>
      </c>
      <c r="N4" s="2"/>
      <c r="O4" s="2"/>
      <c r="P4" s="2"/>
      <c r="Q4" s="2"/>
      <c r="R4" s="3"/>
      <c r="S4" s="3"/>
      <c r="T4" s="4"/>
    </row>
    <row r="5" spans="1:25" x14ac:dyDescent="0.25">
      <c r="A5" s="1"/>
      <c r="B5" s="5" t="s">
        <v>3</v>
      </c>
      <c r="C5" s="7" t="s">
        <v>446</v>
      </c>
      <c r="D5" s="262"/>
      <c r="E5" s="262"/>
      <c r="F5" s="262"/>
      <c r="G5" s="262"/>
      <c r="H5" s="262"/>
      <c r="I5" s="171"/>
      <c r="J5" s="4"/>
      <c r="K5" s="2"/>
      <c r="L5" s="5" t="s">
        <v>3</v>
      </c>
      <c r="M5" s="7" t="s">
        <v>446</v>
      </c>
      <c r="N5" s="262"/>
      <c r="O5" s="262"/>
      <c r="P5" s="262"/>
      <c r="Q5" s="262"/>
      <c r="R5" s="262"/>
      <c r="S5" s="171"/>
      <c r="T5" s="4"/>
    </row>
    <row r="6" spans="1:25" x14ac:dyDescent="0.25">
      <c r="A6" s="1"/>
      <c r="B6" s="8" t="s">
        <v>6</v>
      </c>
      <c r="C6" s="186" t="s">
        <v>413</v>
      </c>
      <c r="D6" s="2"/>
      <c r="E6" s="2"/>
      <c r="F6" s="2"/>
      <c r="G6" s="2"/>
      <c r="H6" s="3"/>
      <c r="I6" s="3"/>
      <c r="J6" s="4"/>
      <c r="K6" s="2"/>
      <c r="L6" s="8" t="s">
        <v>6</v>
      </c>
      <c r="M6" s="186" t="s">
        <v>276</v>
      </c>
      <c r="N6" s="2"/>
      <c r="O6" s="2"/>
      <c r="P6" s="2"/>
      <c r="Q6" s="2"/>
      <c r="R6" s="3"/>
      <c r="S6" s="3"/>
      <c r="T6" s="4"/>
    </row>
    <row r="7" spans="1:25" x14ac:dyDescent="0.25">
      <c r="A7" s="1"/>
      <c r="B7" s="2"/>
      <c r="C7" s="99"/>
      <c r="D7" s="99"/>
      <c r="E7" s="2"/>
      <c r="F7" s="2"/>
      <c r="G7" s="2"/>
      <c r="H7" s="3"/>
      <c r="I7" s="3"/>
      <c r="J7" s="4"/>
      <c r="K7" s="2"/>
      <c r="L7" s="2"/>
      <c r="M7" s="99"/>
      <c r="N7" s="99"/>
      <c r="O7" s="2"/>
      <c r="P7" s="2"/>
      <c r="Q7" s="2"/>
      <c r="R7" s="3"/>
      <c r="S7" s="3"/>
      <c r="T7" s="4"/>
    </row>
    <row r="8" spans="1:25" ht="38.25" x14ac:dyDescent="0.25">
      <c r="A8" s="233" t="s">
        <v>8</v>
      </c>
      <c r="B8" s="234" t="s">
        <v>9</v>
      </c>
      <c r="C8" s="234"/>
      <c r="D8" s="234" t="s">
        <v>375</v>
      </c>
      <c r="E8" s="234" t="s">
        <v>11</v>
      </c>
      <c r="F8" s="234"/>
      <c r="G8" s="234"/>
      <c r="H8" s="235" t="s">
        <v>12</v>
      </c>
      <c r="I8" s="150" t="s">
        <v>415</v>
      </c>
      <c r="J8" s="10" t="s">
        <v>13</v>
      </c>
      <c r="K8" s="236" t="s">
        <v>8</v>
      </c>
      <c r="L8" s="234" t="s">
        <v>9</v>
      </c>
      <c r="M8" s="234"/>
      <c r="N8" s="234" t="s">
        <v>372</v>
      </c>
      <c r="O8" s="234" t="s">
        <v>11</v>
      </c>
      <c r="P8" s="234"/>
      <c r="Q8" s="234"/>
      <c r="R8" s="235" t="s">
        <v>12</v>
      </c>
      <c r="S8" s="150" t="s">
        <v>415</v>
      </c>
      <c r="T8" s="12" t="s">
        <v>13</v>
      </c>
    </row>
    <row r="9" spans="1:25" ht="24" customHeight="1" x14ac:dyDescent="0.25">
      <c r="A9" s="233"/>
      <c r="B9" s="234"/>
      <c r="C9" s="234"/>
      <c r="D9" s="234"/>
      <c r="E9" s="172" t="s">
        <v>14</v>
      </c>
      <c r="F9" s="172" t="s">
        <v>15</v>
      </c>
      <c r="G9" s="172" t="s">
        <v>16</v>
      </c>
      <c r="H9" s="235"/>
      <c r="I9" s="150" t="s">
        <v>416</v>
      </c>
      <c r="J9" s="12" t="s">
        <v>17</v>
      </c>
      <c r="K9" s="236"/>
      <c r="L9" s="234"/>
      <c r="M9" s="234"/>
      <c r="N9" s="234"/>
      <c r="O9" s="172" t="s">
        <v>14</v>
      </c>
      <c r="P9" s="172" t="s">
        <v>15</v>
      </c>
      <c r="Q9" s="172" t="s">
        <v>16</v>
      </c>
      <c r="R9" s="235"/>
      <c r="S9" s="150" t="s">
        <v>416</v>
      </c>
      <c r="T9" s="12" t="s">
        <v>17</v>
      </c>
    </row>
    <row r="10" spans="1:25" x14ac:dyDescent="0.25">
      <c r="A10" s="252" t="s">
        <v>18</v>
      </c>
      <c r="B10" s="253"/>
      <c r="C10" s="253"/>
      <c r="D10" s="253"/>
      <c r="E10" s="253"/>
      <c r="F10" s="253"/>
      <c r="G10" s="253"/>
      <c r="H10" s="253"/>
      <c r="I10" s="254"/>
      <c r="J10" s="255"/>
      <c r="K10" s="258"/>
      <c r="L10" s="253"/>
      <c r="M10" s="253"/>
      <c r="N10" s="253"/>
      <c r="O10" s="253"/>
      <c r="P10" s="253"/>
      <c r="Q10" s="253"/>
      <c r="R10" s="253"/>
      <c r="S10" s="254"/>
      <c r="T10" s="255"/>
    </row>
    <row r="11" spans="1:25" ht="15" customHeight="1" x14ac:dyDescent="0.25">
      <c r="A11" s="175" t="str">
        <f>[2]МЕНЮ!A678</f>
        <v>6/М</v>
      </c>
      <c r="B11" s="316" t="str">
        <f>[2]МЕНЮ!B678</f>
        <v>Масло сливочное</v>
      </c>
      <c r="C11" s="249"/>
      <c r="D11" s="317">
        <v>5</v>
      </c>
      <c r="E11" s="177">
        <v>0.03</v>
      </c>
      <c r="F11" s="177">
        <v>4.13</v>
      </c>
      <c r="G11" s="177">
        <v>0.04</v>
      </c>
      <c r="H11" s="178">
        <v>37.4</v>
      </c>
      <c r="I11" s="152"/>
      <c r="J11" s="180"/>
      <c r="K11" s="156" t="str">
        <f>[1]МЕНЮ!A674</f>
        <v>6/М</v>
      </c>
      <c r="L11" s="248" t="str">
        <f>[1]МЕНЮ!B674</f>
        <v>Масло сливочное</v>
      </c>
      <c r="M11" s="249"/>
      <c r="N11" s="433">
        <v>7</v>
      </c>
      <c r="O11" s="177">
        <v>0.04</v>
      </c>
      <c r="P11" s="177">
        <v>5.78</v>
      </c>
      <c r="Q11" s="177">
        <v>0.06</v>
      </c>
      <c r="R11" s="177">
        <v>52.36</v>
      </c>
      <c r="S11" s="152"/>
      <c r="T11" s="180"/>
      <c r="U11" s="154"/>
      <c r="V11" s="167"/>
      <c r="W11" s="167"/>
      <c r="X11" s="167"/>
      <c r="Y11" s="167"/>
    </row>
    <row r="12" spans="1:25" ht="15" customHeight="1" x14ac:dyDescent="0.25">
      <c r="A12" s="176" t="str">
        <f>[2]МЕНЮ!A679</f>
        <v>7/М</v>
      </c>
      <c r="B12" s="316" t="str">
        <f>[2]МЕНЮ!B679</f>
        <v>Сыр полутвердый</v>
      </c>
      <c r="C12" s="249"/>
      <c r="D12" s="317">
        <v>10</v>
      </c>
      <c r="E12" s="177">
        <v>2.3199999999999998</v>
      </c>
      <c r="F12" s="177">
        <v>2.95</v>
      </c>
      <c r="G12" s="180"/>
      <c r="H12" s="178">
        <v>36.4</v>
      </c>
      <c r="I12" s="151"/>
      <c r="J12" s="177">
        <v>7.0000000000000007E-2</v>
      </c>
      <c r="K12" s="156" t="str">
        <f>[1]МЕНЮ!A675</f>
        <v>7/М</v>
      </c>
      <c r="L12" s="248" t="str">
        <f>[1]МЕНЮ!B675</f>
        <v>Сыр полутвердый</v>
      </c>
      <c r="M12" s="249"/>
      <c r="N12" s="433">
        <v>15</v>
      </c>
      <c r="O12" s="177">
        <v>3.48</v>
      </c>
      <c r="P12" s="177">
        <v>4.43</v>
      </c>
      <c r="Q12" s="180"/>
      <c r="R12" s="178">
        <v>54.6</v>
      </c>
      <c r="S12" s="151"/>
      <c r="T12" s="177">
        <v>0.11</v>
      </c>
      <c r="V12" s="166"/>
      <c r="W12" s="166"/>
      <c r="X12" s="166"/>
      <c r="Y12" s="167"/>
    </row>
    <row r="13" spans="1:25" ht="15" customHeight="1" x14ac:dyDescent="0.25">
      <c r="A13" s="176" t="str">
        <f>[2]МЕНЮ!A680</f>
        <v>100/М/ССЖ</v>
      </c>
      <c r="B13" s="316" t="str">
        <f>[2]МЕНЮ!B680</f>
        <v>Суп молочный с макаронными изделиями</v>
      </c>
      <c r="C13" s="249"/>
      <c r="D13" s="317">
        <v>150</v>
      </c>
      <c r="E13" s="177">
        <v>5.04</v>
      </c>
      <c r="F13" s="178">
        <v>3.4</v>
      </c>
      <c r="G13" s="177">
        <v>18.84</v>
      </c>
      <c r="H13" s="177">
        <v>126.17</v>
      </c>
      <c r="I13" s="151"/>
      <c r="J13" s="177">
        <v>0.59</v>
      </c>
      <c r="K13" s="162" t="str">
        <f>[1]МЕНЮ!A676</f>
        <v>100/М/ССЖ</v>
      </c>
      <c r="L13" s="248" t="str">
        <f>[1]МЕНЮ!B676</f>
        <v>Суп молочный с макаронными изделиями</v>
      </c>
      <c r="M13" s="249"/>
      <c r="N13" s="433">
        <v>200</v>
      </c>
      <c r="O13" s="177">
        <v>6.67</v>
      </c>
      <c r="P13" s="177">
        <v>4.51</v>
      </c>
      <c r="Q13" s="177">
        <v>25.18</v>
      </c>
      <c r="R13" s="177">
        <v>168.05</v>
      </c>
      <c r="S13" s="151"/>
      <c r="T13" s="177">
        <v>0.78</v>
      </c>
      <c r="V13" s="166"/>
      <c r="W13" s="166"/>
      <c r="X13" s="166"/>
      <c r="Y13" s="167"/>
    </row>
    <row r="14" spans="1:25" ht="15" customHeight="1" x14ac:dyDescent="0.25">
      <c r="A14" s="13" t="str">
        <f>[2]МЕНЮ!A681</f>
        <v>416/М/ССЖ</v>
      </c>
      <c r="B14" s="316" t="str">
        <f>[2]МЕНЮ!B681</f>
        <v>Какао на молоке (3,2%), 180/8</v>
      </c>
      <c r="C14" s="249"/>
      <c r="D14" s="317">
        <v>180</v>
      </c>
      <c r="E14" s="177">
        <v>3.39</v>
      </c>
      <c r="F14" s="178">
        <v>3.5</v>
      </c>
      <c r="G14" s="177">
        <v>12.89</v>
      </c>
      <c r="H14" s="178">
        <v>97.7</v>
      </c>
      <c r="I14" s="151"/>
      <c r="J14" s="178">
        <v>1.3</v>
      </c>
      <c r="K14" s="156" t="str">
        <f>[1]МЕНЮ!A677</f>
        <v>416/М/ССЖ</v>
      </c>
      <c r="L14" s="248" t="str">
        <f>[1]МЕНЮ!B677</f>
        <v>Какао на молоке (3,2%), 180/10</v>
      </c>
      <c r="M14" s="249"/>
      <c r="N14" s="433">
        <v>180</v>
      </c>
      <c r="O14" s="177">
        <v>3.39</v>
      </c>
      <c r="P14" s="178">
        <v>3.5</v>
      </c>
      <c r="Q14" s="177">
        <v>14.88</v>
      </c>
      <c r="R14" s="177">
        <v>105.68</v>
      </c>
      <c r="S14" s="151"/>
      <c r="T14" s="178">
        <v>1.3</v>
      </c>
      <c r="V14" s="166"/>
      <c r="W14" s="154"/>
      <c r="Y14" s="161"/>
    </row>
    <row r="15" spans="1:25" ht="14.25" customHeight="1" x14ac:dyDescent="0.25">
      <c r="A15" s="13">
        <f>[2]МЕНЮ!A682</f>
        <v>0</v>
      </c>
      <c r="B15" s="316" t="str">
        <f>[2]МЕНЮ!B682</f>
        <v>Хлеб пшеничный</v>
      </c>
      <c r="C15" s="249"/>
      <c r="D15" s="317">
        <v>15</v>
      </c>
      <c r="E15" s="177">
        <v>1.1399999999999999</v>
      </c>
      <c r="F15" s="177">
        <v>0.12</v>
      </c>
      <c r="G15" s="177">
        <v>7.38</v>
      </c>
      <c r="H15" s="177">
        <v>35.25</v>
      </c>
      <c r="I15" s="151"/>
      <c r="J15" s="180"/>
      <c r="K15" s="156"/>
      <c r="L15" s="316" t="str">
        <f>[1]МЕНЮ!B678</f>
        <v>Хлеб пшеничный</v>
      </c>
      <c r="M15" s="249"/>
      <c r="N15" s="433">
        <v>20</v>
      </c>
      <c r="O15" s="177">
        <v>1.52</v>
      </c>
      <c r="P15" s="177">
        <v>0.16</v>
      </c>
      <c r="Q15" s="177">
        <v>9.84</v>
      </c>
      <c r="R15" s="179">
        <v>47</v>
      </c>
      <c r="S15" s="151"/>
      <c r="T15" s="180"/>
      <c r="U15" s="154"/>
      <c r="V15" s="166"/>
      <c r="X15" s="154"/>
      <c r="Y15" s="161"/>
    </row>
    <row r="16" spans="1:25" ht="15" hidden="1" customHeight="1" x14ac:dyDescent="0.25">
      <c r="A16" s="13"/>
      <c r="B16" s="250"/>
      <c r="C16" s="249"/>
      <c r="D16" s="14"/>
      <c r="E16" s="15"/>
      <c r="F16" s="15"/>
      <c r="G16" s="15"/>
      <c r="H16" s="16"/>
      <c r="I16" s="151"/>
      <c r="J16" s="17"/>
      <c r="K16" s="156"/>
      <c r="L16" s="260"/>
      <c r="M16" s="260"/>
      <c r="N16" s="14"/>
      <c r="O16" s="15"/>
      <c r="P16" s="15"/>
      <c r="Q16" s="15"/>
      <c r="R16" s="16"/>
      <c r="S16" s="151"/>
      <c r="T16" s="17"/>
      <c r="V16" s="154"/>
      <c r="Y16" s="154"/>
    </row>
    <row r="17" spans="1:25" x14ac:dyDescent="0.25">
      <c r="A17" s="252" t="s">
        <v>428</v>
      </c>
      <c r="B17" s="253"/>
      <c r="C17" s="253"/>
      <c r="D17" s="253"/>
      <c r="E17" s="253"/>
      <c r="F17" s="253"/>
      <c r="G17" s="253"/>
      <c r="H17" s="253"/>
      <c r="I17" s="254"/>
      <c r="J17" s="255"/>
      <c r="K17" s="258"/>
      <c r="L17" s="253"/>
      <c r="M17" s="253"/>
      <c r="N17" s="253"/>
      <c r="O17" s="253"/>
      <c r="P17" s="253"/>
      <c r="Q17" s="253"/>
      <c r="R17" s="253"/>
      <c r="S17" s="254"/>
      <c r="T17" s="255"/>
      <c r="V17" s="154"/>
      <c r="Y17" s="154"/>
    </row>
    <row r="18" spans="1:25" ht="16.5" x14ac:dyDescent="0.25">
      <c r="A18" s="175" t="str">
        <f>[2]МЕНЮ!A685</f>
        <v>386/М</v>
      </c>
      <c r="B18" s="248" t="str">
        <f>[2]МЕНЮ!B685</f>
        <v>Банан</v>
      </c>
      <c r="C18" s="249"/>
      <c r="D18" s="176">
        <v>100</v>
      </c>
      <c r="E18" s="178">
        <v>1.5</v>
      </c>
      <c r="F18" s="178">
        <v>0.5</v>
      </c>
      <c r="G18" s="179">
        <v>21</v>
      </c>
      <c r="H18" s="179">
        <v>96</v>
      </c>
      <c r="I18" s="151"/>
      <c r="J18" s="20">
        <v>10</v>
      </c>
      <c r="K18" s="155" t="str">
        <f t="shared" ref="K18:T18" si="0">A18</f>
        <v>386/М</v>
      </c>
      <c r="L18" s="259" t="str">
        <f t="shared" si="0"/>
        <v>Банан</v>
      </c>
      <c r="M18" s="260"/>
      <c r="N18" s="14">
        <f t="shared" si="0"/>
        <v>100</v>
      </c>
      <c r="O18" s="15">
        <f t="shared" si="0"/>
        <v>1.5</v>
      </c>
      <c r="P18" s="15">
        <f t="shared" si="0"/>
        <v>0.5</v>
      </c>
      <c r="Q18" s="15">
        <f t="shared" si="0"/>
        <v>21</v>
      </c>
      <c r="R18" s="16">
        <f t="shared" si="0"/>
        <v>96</v>
      </c>
      <c r="S18" s="151">
        <f t="shared" si="0"/>
        <v>0</v>
      </c>
      <c r="T18" s="20">
        <f t="shared" si="0"/>
        <v>10</v>
      </c>
      <c r="U18" s="168"/>
    </row>
    <row r="19" spans="1:25" x14ac:dyDescent="0.25">
      <c r="A19" s="261" t="s">
        <v>29</v>
      </c>
      <c r="B19" s="256"/>
      <c r="C19" s="256"/>
      <c r="D19" s="256"/>
      <c r="E19" s="256"/>
      <c r="F19" s="256"/>
      <c r="G19" s="256"/>
      <c r="H19" s="256"/>
      <c r="I19" s="256"/>
      <c r="J19" s="257"/>
      <c r="K19" s="256"/>
      <c r="L19" s="256"/>
      <c r="M19" s="256"/>
      <c r="N19" s="256"/>
      <c r="O19" s="256"/>
      <c r="P19" s="256"/>
      <c r="Q19" s="256"/>
      <c r="R19" s="256"/>
      <c r="S19" s="256"/>
      <c r="T19" s="257"/>
      <c r="V19" s="154"/>
    </row>
    <row r="20" spans="1:25" s="158" customFormat="1" ht="23.25" customHeight="1" x14ac:dyDescent="0.25">
      <c r="A20" s="30" t="str">
        <f>[2]МЕНЮ!A688</f>
        <v>32/И</v>
      </c>
      <c r="B20" s="227" t="str">
        <f>[2]МЕНЮ!B688</f>
        <v>Салат из цветной капусты, брокколи, помидоров и зелени</v>
      </c>
      <c r="C20" s="228"/>
      <c r="D20" s="317">
        <v>30</v>
      </c>
      <c r="E20" s="177">
        <v>0.64</v>
      </c>
      <c r="F20" s="177">
        <v>1.08</v>
      </c>
      <c r="G20" s="177">
        <v>1.27</v>
      </c>
      <c r="H20" s="177">
        <v>17.66</v>
      </c>
      <c r="I20" s="27"/>
      <c r="J20" s="177">
        <v>12.22</v>
      </c>
      <c r="K20" s="30" t="str">
        <f>[1]МЕНЮ!A684</f>
        <v>32/И</v>
      </c>
      <c r="L20" s="227" t="str">
        <f>[1]МЕНЮ!B684</f>
        <v>Салат из цветной капусты, брокколи, помидоров и зелени</v>
      </c>
      <c r="M20" s="228"/>
      <c r="N20" s="434">
        <v>60</v>
      </c>
      <c r="O20" s="177">
        <v>1.21</v>
      </c>
      <c r="P20" s="177">
        <v>2.15</v>
      </c>
      <c r="Q20" s="177">
        <v>2.42</v>
      </c>
      <c r="R20" s="177">
        <v>34.42</v>
      </c>
      <c r="S20" s="27"/>
      <c r="T20" s="177">
        <v>23.48</v>
      </c>
      <c r="U20" s="157"/>
    </row>
    <row r="21" spans="1:25" s="158" customFormat="1" ht="27.75" customHeight="1" x14ac:dyDescent="0.25">
      <c r="A21" s="30" t="str">
        <f>[2]МЕНЮ!A689</f>
        <v>90/М/ССЖ</v>
      </c>
      <c r="B21" s="227" t="str">
        <f>[2]МЕНЮ!B689</f>
        <v>Суп картофельный с рыбными фрикадельками, 140/35</v>
      </c>
      <c r="C21" s="228"/>
      <c r="D21" s="317">
        <v>175</v>
      </c>
      <c r="E21" s="177">
        <v>8.65</v>
      </c>
      <c r="F21" s="177">
        <v>5.13</v>
      </c>
      <c r="G21" s="177">
        <v>12.35</v>
      </c>
      <c r="H21" s="177">
        <v>129.56</v>
      </c>
      <c r="I21" s="27"/>
      <c r="J21" s="177">
        <v>6.77</v>
      </c>
      <c r="K21" s="30" t="str">
        <f>[1]МЕНЮ!A685</f>
        <v>90/М/ССЖ</v>
      </c>
      <c r="L21" s="227" t="str">
        <f>[1]МЕНЮ!B685</f>
        <v>Суп картофельный с рыбными фрикадельками, 160/35</v>
      </c>
      <c r="M21" s="228"/>
      <c r="N21" s="434">
        <v>195</v>
      </c>
      <c r="O21" s="177">
        <v>8.8699999999999992</v>
      </c>
      <c r="P21" s="177">
        <v>5.17</v>
      </c>
      <c r="Q21" s="177">
        <v>13.97</v>
      </c>
      <c r="R21" s="177">
        <v>137.18</v>
      </c>
      <c r="S21" s="27"/>
      <c r="T21" s="177">
        <v>7.63</v>
      </c>
      <c r="U21" s="157"/>
    </row>
    <row r="22" spans="1:25" s="158" customFormat="1" ht="25.5" customHeight="1" x14ac:dyDescent="0.25">
      <c r="A22" s="30" t="str">
        <f>[2]МЕНЮ!A690</f>
        <v>284/М/ССЖ</v>
      </c>
      <c r="B22" s="227" t="str">
        <f>[2]МЕНЮ!B690</f>
        <v>Запеканка картофельная с печенью с маслом сливочным, 170/3</v>
      </c>
      <c r="C22" s="228"/>
      <c r="D22" s="317">
        <v>173</v>
      </c>
      <c r="E22" s="177">
        <v>15.809999999999999</v>
      </c>
      <c r="F22" s="177">
        <v>11.82</v>
      </c>
      <c r="G22" s="177">
        <v>20.81</v>
      </c>
      <c r="H22" s="177">
        <v>252.43</v>
      </c>
      <c r="I22" s="27"/>
      <c r="J22" s="177">
        <v>19.52</v>
      </c>
      <c r="K22" s="30" t="str">
        <f>[1]МЕНЮ!A686</f>
        <v>284/М/ССЖ</v>
      </c>
      <c r="L22" s="227" t="str">
        <f>[1]МЕНЮ!B686</f>
        <v>Запеканка картофельная с печенью с маслом сливочным, 200/5</v>
      </c>
      <c r="M22" s="228"/>
      <c r="N22" s="434">
        <v>205</v>
      </c>
      <c r="O22" s="177">
        <v>19.12</v>
      </c>
      <c r="P22" s="177">
        <v>15.219999999999999</v>
      </c>
      <c r="Q22" s="177">
        <v>25.46</v>
      </c>
      <c r="R22" s="177">
        <v>314.65999999999997</v>
      </c>
      <c r="S22" s="27"/>
      <c r="T22" s="177">
        <v>23.71</v>
      </c>
      <c r="U22" s="157"/>
    </row>
    <row r="23" spans="1:25" s="158" customFormat="1" ht="23.25" customHeight="1" x14ac:dyDescent="0.25">
      <c r="A23" s="30"/>
      <c r="B23" s="227" t="str">
        <f>[2]МЕНЮ!B691</f>
        <v>Сок фруктово-овощной</v>
      </c>
      <c r="C23" s="228"/>
      <c r="D23" s="317">
        <v>150</v>
      </c>
      <c r="E23" s="177">
        <v>1.35</v>
      </c>
      <c r="F23" s="177">
        <v>0.15</v>
      </c>
      <c r="G23" s="178">
        <v>17.399999999999999</v>
      </c>
      <c r="H23" s="179">
        <v>78</v>
      </c>
      <c r="I23" s="27"/>
      <c r="J23" s="178">
        <v>3.9</v>
      </c>
      <c r="K23" s="30"/>
      <c r="L23" s="227" t="str">
        <f>[1]МЕНЮ!B687</f>
        <v>Сок фруктово-овощной</v>
      </c>
      <c r="M23" s="228"/>
      <c r="N23" s="434">
        <v>180</v>
      </c>
      <c r="O23" s="177">
        <v>1.62</v>
      </c>
      <c r="P23" s="177">
        <v>0.18</v>
      </c>
      <c r="Q23" s="177">
        <v>20.88</v>
      </c>
      <c r="R23" s="178">
        <v>93.6</v>
      </c>
      <c r="S23" s="27"/>
      <c r="T23" s="177">
        <v>4.68</v>
      </c>
      <c r="U23" s="157"/>
    </row>
    <row r="24" spans="1:25" s="158" customFormat="1" ht="16.5" x14ac:dyDescent="0.25">
      <c r="A24" s="30"/>
      <c r="B24" s="227" t="str">
        <f>[2]МЕНЮ!B692</f>
        <v>Хлеб пшеничный</v>
      </c>
      <c r="C24" s="228"/>
      <c r="D24" s="317">
        <v>20</v>
      </c>
      <c r="E24" s="177">
        <v>1.52</v>
      </c>
      <c r="F24" s="177">
        <v>0.16</v>
      </c>
      <c r="G24" s="177">
        <v>9.84</v>
      </c>
      <c r="H24" s="179">
        <v>47</v>
      </c>
      <c r="I24" s="27"/>
      <c r="J24" s="180"/>
      <c r="K24" s="30"/>
      <c r="L24" s="227" t="str">
        <f>[1]МЕНЮ!B688</f>
        <v>Хлеб пшеничный</v>
      </c>
      <c r="M24" s="228"/>
      <c r="N24" s="434">
        <v>20</v>
      </c>
      <c r="O24" s="177">
        <v>1.52</v>
      </c>
      <c r="P24" s="177">
        <v>0.16</v>
      </c>
      <c r="Q24" s="177">
        <v>9.84</v>
      </c>
      <c r="R24" s="179">
        <v>47</v>
      </c>
      <c r="S24" s="27"/>
      <c r="T24" s="180"/>
    </row>
    <row r="25" spans="1:25" s="161" customFormat="1" ht="21.75" customHeight="1" x14ac:dyDescent="0.25">
      <c r="A25" s="30"/>
      <c r="B25" s="227" t="str">
        <f>[2]МЕНЮ!B693</f>
        <v>Хлеб ржано-пшеничный</v>
      </c>
      <c r="C25" s="228"/>
      <c r="D25" s="317">
        <v>10</v>
      </c>
      <c r="E25" s="177">
        <v>0.56000000000000005</v>
      </c>
      <c r="F25" s="177">
        <v>0.11</v>
      </c>
      <c r="G25" s="177">
        <v>4.9400000000000004</v>
      </c>
      <c r="H25" s="178">
        <v>23.2</v>
      </c>
      <c r="I25" s="159"/>
      <c r="J25" s="180"/>
      <c r="K25" s="30"/>
      <c r="L25" s="227" t="str">
        <f>[1]МЕНЮ!B689</f>
        <v>Хлеб ржано-пшеничный</v>
      </c>
      <c r="M25" s="228"/>
      <c r="N25" s="434">
        <v>20</v>
      </c>
      <c r="O25" s="177">
        <v>1.1200000000000001</v>
      </c>
      <c r="P25" s="177">
        <v>0.22</v>
      </c>
      <c r="Q25" s="177">
        <v>9.8800000000000008</v>
      </c>
      <c r="R25" s="178">
        <v>46.4</v>
      </c>
      <c r="S25" s="27"/>
      <c r="T25" s="27"/>
      <c r="U25" s="160"/>
    </row>
    <row r="26" spans="1:25" s="158" customFormat="1" ht="18" customHeight="1" x14ac:dyDescent="0.25">
      <c r="A26" s="30"/>
      <c r="B26" s="228"/>
      <c r="C26" s="228"/>
      <c r="D26" s="25"/>
      <c r="E26" s="27"/>
      <c r="F26" s="27"/>
      <c r="G26" s="27"/>
      <c r="H26" s="27"/>
      <c r="I26" s="27"/>
      <c r="J26" s="152"/>
      <c r="K26" s="30"/>
      <c r="L26" s="228"/>
      <c r="M26" s="228"/>
      <c r="N26" s="25"/>
      <c r="O26" s="27"/>
      <c r="P26" s="27"/>
      <c r="Q26" s="27"/>
      <c r="R26" s="27"/>
      <c r="S26" s="27"/>
      <c r="T26" s="27"/>
      <c r="U26" s="157"/>
    </row>
    <row r="27" spans="1:25" x14ac:dyDescent="0.25">
      <c r="A27" s="252" t="s">
        <v>38</v>
      </c>
      <c r="B27" s="253"/>
      <c r="C27" s="253"/>
      <c r="D27" s="253"/>
      <c r="E27" s="253"/>
      <c r="F27" s="253"/>
      <c r="G27" s="253"/>
      <c r="H27" s="253"/>
      <c r="I27" s="254"/>
      <c r="J27" s="255"/>
      <c r="K27" s="256"/>
      <c r="L27" s="256"/>
      <c r="M27" s="256"/>
      <c r="N27" s="256"/>
      <c r="O27" s="256"/>
      <c r="P27" s="256"/>
      <c r="Q27" s="256"/>
      <c r="R27" s="256"/>
      <c r="S27" s="256"/>
      <c r="T27" s="257"/>
      <c r="U27" s="154"/>
      <c r="V27" s="158"/>
      <c r="Y27" s="158"/>
    </row>
    <row r="28" spans="1:25" ht="15" customHeight="1" x14ac:dyDescent="0.25">
      <c r="A28" s="30" t="str">
        <f>[2]МЕНЮ!A696</f>
        <v>1096/И</v>
      </c>
      <c r="B28" s="251" t="str">
        <f>[2]МЕНЮ!B696</f>
        <v>Сочни с творогом</v>
      </c>
      <c r="C28" s="249"/>
      <c r="D28" s="317">
        <v>50</v>
      </c>
      <c r="E28" s="177">
        <v>5.92</v>
      </c>
      <c r="F28" s="177">
        <v>4.54</v>
      </c>
      <c r="G28" s="177">
        <v>20.77</v>
      </c>
      <c r="H28" s="177">
        <v>147.24</v>
      </c>
      <c r="I28" s="151"/>
      <c r="J28" s="177">
        <v>0.04</v>
      </c>
      <c r="K28" s="30" t="str">
        <f>[1]МЕНЮ!A692</f>
        <v>1096/И</v>
      </c>
      <c r="L28" s="251" t="str">
        <f>[1]МЕНЮ!B692</f>
        <v>Сочни с творогом</v>
      </c>
      <c r="M28" s="249"/>
      <c r="N28" s="435">
        <v>50</v>
      </c>
      <c r="O28" s="177">
        <v>5.92</v>
      </c>
      <c r="P28" s="177">
        <v>4.54</v>
      </c>
      <c r="Q28" s="177">
        <v>20.77</v>
      </c>
      <c r="R28" s="177">
        <v>147.24</v>
      </c>
      <c r="S28" s="151"/>
      <c r="T28" s="177">
        <v>0.04</v>
      </c>
      <c r="U28" s="170"/>
      <c r="V28" s="169"/>
    </row>
    <row r="29" spans="1:25" ht="15" customHeight="1" x14ac:dyDescent="0.25">
      <c r="A29" s="13"/>
      <c r="B29" s="251" t="str">
        <f>[2]МЕНЮ!B697</f>
        <v>Снежок</v>
      </c>
      <c r="C29" s="249"/>
      <c r="D29" s="317">
        <v>180</v>
      </c>
      <c r="E29" s="177">
        <v>4.8600000000000003</v>
      </c>
      <c r="F29" s="178">
        <v>4.5</v>
      </c>
      <c r="G29" s="177">
        <v>19.440000000000001</v>
      </c>
      <c r="H29" s="178">
        <v>142.19999999999999</v>
      </c>
      <c r="I29" s="151"/>
      <c r="J29" s="177">
        <v>1.62</v>
      </c>
      <c r="K29" s="13"/>
      <c r="L29" s="251" t="str">
        <f>[1]МЕНЮ!B693</f>
        <v>Снежок</v>
      </c>
      <c r="M29" s="249"/>
      <c r="N29" s="435">
        <v>200</v>
      </c>
      <c r="O29" s="178">
        <v>5.4</v>
      </c>
      <c r="P29" s="179">
        <v>5</v>
      </c>
      <c r="Q29" s="178">
        <v>21.6</v>
      </c>
      <c r="R29" s="179">
        <v>158</v>
      </c>
      <c r="S29" s="151"/>
      <c r="T29" s="178">
        <v>1.8</v>
      </c>
    </row>
    <row r="30" spans="1:25" x14ac:dyDescent="0.25">
      <c r="A30" s="252" t="s">
        <v>42</v>
      </c>
      <c r="B30" s="253"/>
      <c r="C30" s="253"/>
      <c r="D30" s="253"/>
      <c r="E30" s="253"/>
      <c r="F30" s="253"/>
      <c r="G30" s="253"/>
      <c r="H30" s="253"/>
      <c r="I30" s="254"/>
      <c r="J30" s="255"/>
      <c r="K30" s="256"/>
      <c r="L30" s="256"/>
      <c r="M30" s="256"/>
      <c r="N30" s="256"/>
      <c r="O30" s="256"/>
      <c r="P30" s="256"/>
      <c r="Q30" s="256"/>
      <c r="R30" s="256"/>
      <c r="S30" s="256"/>
      <c r="T30" s="257"/>
    </row>
    <row r="31" spans="1:25" ht="25.15" customHeight="1" x14ac:dyDescent="0.25">
      <c r="A31" s="30" t="str">
        <f>[2]МЕНЮ!A700</f>
        <v>71/И</v>
      </c>
      <c r="B31" s="247" t="str">
        <f>[2]МЕНЮ!B700</f>
        <v>Подгарнировка из свежих помидоров</v>
      </c>
      <c r="C31" s="210"/>
      <c r="D31" s="317">
        <v>30</v>
      </c>
      <c r="E31" s="177">
        <v>0.33</v>
      </c>
      <c r="F31" s="177">
        <v>0.06</v>
      </c>
      <c r="G31" s="177">
        <v>1.1399999999999999</v>
      </c>
      <c r="H31" s="178">
        <v>7.2</v>
      </c>
      <c r="I31" s="152"/>
      <c r="J31" s="178">
        <v>7.5</v>
      </c>
      <c r="K31" s="30" t="str">
        <f>[1]МЕНЮ!A696</f>
        <v>71/И</v>
      </c>
      <c r="L31" s="247" t="str">
        <f>[1]МЕНЮ!B696</f>
        <v>Подгарнировка из свежих помидоров</v>
      </c>
      <c r="M31" s="210"/>
      <c r="N31" s="436">
        <v>30</v>
      </c>
      <c r="O31" s="177">
        <v>0.33</v>
      </c>
      <c r="P31" s="177">
        <v>0.06</v>
      </c>
      <c r="Q31" s="177">
        <v>1.1399999999999999</v>
      </c>
      <c r="R31" s="178">
        <v>7.2</v>
      </c>
      <c r="S31" s="152"/>
      <c r="T31" s="178">
        <v>7.5</v>
      </c>
      <c r="U31" s="154"/>
      <c r="V31" s="154"/>
    </row>
    <row r="32" spans="1:25" ht="29.25" customHeight="1" x14ac:dyDescent="0.25">
      <c r="A32" s="30" t="str">
        <f>[2]МЕНЮ!A701</f>
        <v>322/М/ССЖ</v>
      </c>
      <c r="B32" s="247" t="str">
        <f>[2]МЕНЮ!B701</f>
        <v>Биточки из курицы с соусом томатным, 60/10</v>
      </c>
      <c r="C32" s="210"/>
      <c r="D32" s="317">
        <v>70</v>
      </c>
      <c r="E32" s="178">
        <v>9.98</v>
      </c>
      <c r="F32" s="177">
        <v>9.91</v>
      </c>
      <c r="G32" s="177">
        <v>6.9</v>
      </c>
      <c r="H32" s="177">
        <v>157.42999999999998</v>
      </c>
      <c r="I32" s="152"/>
      <c r="J32" s="177">
        <v>1.18</v>
      </c>
      <c r="K32" s="30" t="str">
        <f>[1]МЕНЮ!A697</f>
        <v>322/М/ССЖ</v>
      </c>
      <c r="L32" s="247" t="str">
        <f>[1]МЕНЮ!B697</f>
        <v>Биточки из курицы с соусом томатным, 80/20</v>
      </c>
      <c r="M32" s="210"/>
      <c r="N32" s="436">
        <v>100</v>
      </c>
      <c r="O32" s="177">
        <v>12.57</v>
      </c>
      <c r="P32" s="177">
        <v>12.57</v>
      </c>
      <c r="Q32" s="177">
        <v>9.5399999999999991</v>
      </c>
      <c r="R32" s="177">
        <v>202.39999999999998</v>
      </c>
      <c r="S32" s="151"/>
      <c r="T32" s="177">
        <v>3.7199999999999998</v>
      </c>
      <c r="U32" s="154"/>
    </row>
    <row r="33" spans="1:20" ht="15" customHeight="1" x14ac:dyDescent="0.25">
      <c r="A33" s="30" t="str">
        <f>[2]МЕНЮ!A702</f>
        <v>125/И</v>
      </c>
      <c r="B33" s="248" t="str">
        <f>[2]МЕНЮ!B702</f>
        <v>Каша перловая с овощами</v>
      </c>
      <c r="C33" s="249"/>
      <c r="D33" s="317">
        <v>110</v>
      </c>
      <c r="E33" s="177">
        <v>2.97</v>
      </c>
      <c r="F33" s="177">
        <v>2.52</v>
      </c>
      <c r="G33" s="177">
        <v>19.09</v>
      </c>
      <c r="H33" s="177">
        <v>110.94</v>
      </c>
      <c r="I33" s="151"/>
      <c r="J33" s="179">
        <v>11</v>
      </c>
      <c r="K33" s="30" t="str">
        <f>[1]МЕНЮ!A698</f>
        <v>125/И</v>
      </c>
      <c r="L33" s="248" t="str">
        <f>[1]МЕНЮ!B698</f>
        <v>Каша перловая с овощами</v>
      </c>
      <c r="M33" s="249"/>
      <c r="N33" s="436">
        <v>130</v>
      </c>
      <c r="O33" s="177">
        <v>3.51</v>
      </c>
      <c r="P33" s="177">
        <v>3.31</v>
      </c>
      <c r="Q33" s="177">
        <v>22.56</v>
      </c>
      <c r="R33" s="177">
        <v>134.18</v>
      </c>
      <c r="S33" s="151"/>
      <c r="T33" s="177">
        <v>13.58</v>
      </c>
    </row>
    <row r="34" spans="1:20" ht="15" customHeight="1" x14ac:dyDescent="0.25">
      <c r="A34" s="30" t="str">
        <f>[2]МЕНЮ!A703</f>
        <v>411/М/ССЖ</v>
      </c>
      <c r="B34" s="248" t="str">
        <f>[2]МЕНЮ!B703</f>
        <v>Чай с сахаром, 180/8</v>
      </c>
      <c r="C34" s="249"/>
      <c r="D34" s="317">
        <v>180</v>
      </c>
      <c r="E34" s="178">
        <v>0.1</v>
      </c>
      <c r="F34" s="177">
        <v>0.01</v>
      </c>
      <c r="G34" s="177">
        <v>8.02</v>
      </c>
      <c r="H34" s="177">
        <v>32.68</v>
      </c>
      <c r="I34" s="151"/>
      <c r="J34" s="177">
        <v>0.05</v>
      </c>
      <c r="K34" s="30" t="str">
        <f>[1]МЕНЮ!A699</f>
        <v>411/М/ССЖ</v>
      </c>
      <c r="L34" s="248" t="str">
        <f>[1]МЕНЮ!B699</f>
        <v>Чай с сахаром, 180/10</v>
      </c>
      <c r="M34" s="249"/>
      <c r="N34" s="436">
        <v>180</v>
      </c>
      <c r="O34" s="178">
        <v>0.1</v>
      </c>
      <c r="P34" s="177">
        <v>0.01</v>
      </c>
      <c r="Q34" s="177">
        <v>10.01</v>
      </c>
      <c r="R34" s="177">
        <v>40.659999999999997</v>
      </c>
      <c r="S34" s="151"/>
      <c r="T34" s="177">
        <v>0.05</v>
      </c>
    </row>
    <row r="35" spans="1:20" ht="15.75" customHeight="1" thickBot="1" x14ac:dyDescent="0.3">
      <c r="A35" s="30"/>
      <c r="B35" s="240" t="str">
        <f>[2]МЕНЮ!B704</f>
        <v>Хлеб пшеничный</v>
      </c>
      <c r="C35" s="241"/>
      <c r="D35" s="317">
        <v>10</v>
      </c>
      <c r="E35" s="177">
        <v>0.76</v>
      </c>
      <c r="F35" s="177">
        <v>0.08</v>
      </c>
      <c r="G35" s="177">
        <v>4.92</v>
      </c>
      <c r="H35" s="178">
        <v>23.5</v>
      </c>
      <c r="I35" s="151"/>
      <c r="J35" s="180"/>
      <c r="K35" s="30"/>
      <c r="L35" s="240" t="str">
        <f>[1]МЕНЮ!B700</f>
        <v>Хлеб пшеничный</v>
      </c>
      <c r="M35" s="241"/>
      <c r="N35" s="436">
        <v>20</v>
      </c>
      <c r="O35" s="177">
        <v>1.52</v>
      </c>
      <c r="P35" s="177">
        <v>0.16</v>
      </c>
      <c r="Q35" s="177">
        <v>9.84</v>
      </c>
      <c r="R35" s="179">
        <v>47</v>
      </c>
      <c r="S35" s="151"/>
      <c r="T35" s="180"/>
    </row>
    <row r="36" spans="1:20" ht="38.25" customHeight="1" x14ac:dyDescent="0.25">
      <c r="A36" s="242" t="s">
        <v>453</v>
      </c>
      <c r="B36" s="238"/>
      <c r="C36" s="238"/>
      <c r="D36" s="238"/>
      <c r="E36" s="238" t="s">
        <v>11</v>
      </c>
      <c r="F36" s="238"/>
      <c r="G36" s="238"/>
      <c r="H36" s="237" t="s">
        <v>12</v>
      </c>
      <c r="I36" s="150" t="s">
        <v>415</v>
      </c>
      <c r="J36" s="34" t="s">
        <v>13</v>
      </c>
      <c r="K36" s="242" t="s">
        <v>454</v>
      </c>
      <c r="L36" s="238"/>
      <c r="M36" s="238"/>
      <c r="N36" s="238"/>
      <c r="O36" s="238" t="s">
        <v>11</v>
      </c>
      <c r="P36" s="238"/>
      <c r="Q36" s="238"/>
      <c r="R36" s="237" t="s">
        <v>12</v>
      </c>
      <c r="S36" s="150" t="s">
        <v>415</v>
      </c>
      <c r="T36" s="34" t="s">
        <v>13</v>
      </c>
    </row>
    <row r="37" spans="1:20" x14ac:dyDescent="0.25">
      <c r="A37" s="243"/>
      <c r="B37" s="244"/>
      <c r="C37" s="244"/>
      <c r="D37" s="244"/>
      <c r="E37" s="173" t="s">
        <v>14</v>
      </c>
      <c r="F37" s="173" t="s">
        <v>15</v>
      </c>
      <c r="G37" s="173" t="s">
        <v>16</v>
      </c>
      <c r="H37" s="239"/>
      <c r="I37" s="150" t="s">
        <v>416</v>
      </c>
      <c r="J37" s="36" t="s">
        <v>17</v>
      </c>
      <c r="K37" s="243"/>
      <c r="L37" s="244"/>
      <c r="M37" s="244"/>
      <c r="N37" s="244"/>
      <c r="O37" s="173" t="s">
        <v>14</v>
      </c>
      <c r="P37" s="173" t="s">
        <v>15</v>
      </c>
      <c r="Q37" s="173" t="s">
        <v>16</v>
      </c>
      <c r="R37" s="239"/>
      <c r="S37" s="150" t="s">
        <v>416</v>
      </c>
      <c r="T37" s="36" t="s">
        <v>17</v>
      </c>
    </row>
    <row r="38" spans="1:20" ht="15.75" thickBot="1" x14ac:dyDescent="0.3">
      <c r="A38" s="245"/>
      <c r="B38" s="246"/>
      <c r="C38" s="246"/>
      <c r="D38" s="246"/>
      <c r="E38" s="153">
        <f>E11+E12+E13+E14+E15+E18+E20+E21+E22+E23+E24+E25+E26+E28+E29+E31+E32+E33+E34+E35</f>
        <v>66.87</v>
      </c>
      <c r="F38" s="165">
        <f t="shared" ref="F38:J38" si="1">F11+F12+F13+F14+F15+F18+F20+F21+F22+F23+F24+F25+F26+F28+F29+F31+F32+F33+F34+F35</f>
        <v>54.669999999999987</v>
      </c>
      <c r="G38" s="153">
        <f t="shared" si="1"/>
        <v>207.04</v>
      </c>
      <c r="H38" s="153">
        <f t="shared" si="1"/>
        <v>1597.9600000000005</v>
      </c>
      <c r="I38" s="163">
        <f t="shared" si="1"/>
        <v>0</v>
      </c>
      <c r="J38" s="163">
        <f t="shared" si="1"/>
        <v>75.759999999999991</v>
      </c>
      <c r="K38" s="245"/>
      <c r="L38" s="246"/>
      <c r="M38" s="246"/>
      <c r="N38" s="246"/>
      <c r="O38" s="153">
        <f>O35+O34+O33+O32+O31+O29+O28+O26+O24+O23+O22+O21+O20+O18+O16+O15+O14+O13+O12+O11+O25</f>
        <v>79.410000000000011</v>
      </c>
      <c r="P38" s="153">
        <f t="shared" ref="P38:T38" si="2">P35+P34+P33+P32+P31+P29+P28+P26+P24+P23+P22+P21+P20+P18+P16+P15+P14+P13+P12+P11+P25</f>
        <v>67.629999999999981</v>
      </c>
      <c r="Q38" s="153">
        <f t="shared" si="2"/>
        <v>248.86999999999998</v>
      </c>
      <c r="R38" s="153">
        <f t="shared" si="2"/>
        <v>1933.63</v>
      </c>
      <c r="S38" s="153">
        <f t="shared" si="2"/>
        <v>0</v>
      </c>
      <c r="T38" s="153">
        <f t="shared" si="2"/>
        <v>98.38</v>
      </c>
    </row>
  </sheetData>
  <mergeCells count="72">
    <mergeCell ref="O36:Q36"/>
    <mergeCell ref="R36:R37"/>
    <mergeCell ref="B35:C35"/>
    <mergeCell ref="L35:M35"/>
    <mergeCell ref="A36:D38"/>
    <mergeCell ref="E36:G36"/>
    <mergeCell ref="H36:H37"/>
    <mergeCell ref="K36:N38"/>
    <mergeCell ref="B32:C32"/>
    <mergeCell ref="L32:M32"/>
    <mergeCell ref="B33:C33"/>
    <mergeCell ref="L33:M33"/>
    <mergeCell ref="B34:C34"/>
    <mergeCell ref="L34:M34"/>
    <mergeCell ref="B29:C29"/>
    <mergeCell ref="L29:M29"/>
    <mergeCell ref="A30:J30"/>
    <mergeCell ref="K30:T30"/>
    <mergeCell ref="B31:C31"/>
    <mergeCell ref="L31:M31"/>
    <mergeCell ref="B26:C26"/>
    <mergeCell ref="L26:M26"/>
    <mergeCell ref="A27:J27"/>
    <mergeCell ref="K27:T27"/>
    <mergeCell ref="B28:C28"/>
    <mergeCell ref="L28:M28"/>
    <mergeCell ref="B23:C23"/>
    <mergeCell ref="L23:M23"/>
    <mergeCell ref="B24:C24"/>
    <mergeCell ref="L24:M24"/>
    <mergeCell ref="B25:C25"/>
    <mergeCell ref="L25:M25"/>
    <mergeCell ref="B20:C20"/>
    <mergeCell ref="L20:M20"/>
    <mergeCell ref="B21:C21"/>
    <mergeCell ref="L21:M21"/>
    <mergeCell ref="B22:C22"/>
    <mergeCell ref="L22:M22"/>
    <mergeCell ref="A17:J17"/>
    <mergeCell ref="K17:T17"/>
    <mergeCell ref="B18:C18"/>
    <mergeCell ref="L18:M18"/>
    <mergeCell ref="A19:J19"/>
    <mergeCell ref="K19:T19"/>
    <mergeCell ref="B14:C14"/>
    <mergeCell ref="L14:M14"/>
    <mergeCell ref="B15:C15"/>
    <mergeCell ref="L15:M15"/>
    <mergeCell ref="B16:C16"/>
    <mergeCell ref="L16:M16"/>
    <mergeCell ref="B11:C11"/>
    <mergeCell ref="L11:M11"/>
    <mergeCell ref="B12:C12"/>
    <mergeCell ref="L12:M12"/>
    <mergeCell ref="B13:C13"/>
    <mergeCell ref="L13:M13"/>
    <mergeCell ref="L8:M9"/>
    <mergeCell ref="N8:N9"/>
    <mergeCell ref="O8:Q8"/>
    <mergeCell ref="R8:R9"/>
    <mergeCell ref="A10:J10"/>
    <mergeCell ref="K10:T10"/>
    <mergeCell ref="A1:J1"/>
    <mergeCell ref="K1:T1"/>
    <mergeCell ref="D5:H5"/>
    <mergeCell ref="N5:R5"/>
    <mergeCell ref="A8:A9"/>
    <mergeCell ref="B8:C9"/>
    <mergeCell ref="D8:D9"/>
    <mergeCell ref="E8:G8"/>
    <mergeCell ref="H8:H9"/>
    <mergeCell ref="K8:K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9411D-C6D9-42F6-BB44-978D40D2CEE3}">
  <dimension ref="A1:Y38"/>
  <sheetViews>
    <sheetView topLeftCell="A3" workbookViewId="0">
      <selection activeCell="M5" sqref="M5"/>
    </sheetView>
  </sheetViews>
  <sheetFormatPr defaultRowHeight="15" x14ac:dyDescent="0.25"/>
  <cols>
    <col min="1" max="1" width="10.140625" customWidth="1"/>
    <col min="2" max="2" width="10.42578125" customWidth="1"/>
    <col min="3" max="3" width="23.28515625" customWidth="1"/>
    <col min="4" max="4" width="9.85546875" bestFit="1" customWidth="1"/>
    <col min="5" max="5" width="9.42578125" customWidth="1"/>
    <col min="6" max="6" width="7" customWidth="1"/>
    <col min="7" max="7" width="7.7109375" customWidth="1"/>
    <col min="9" max="9" width="0" hidden="1" customWidth="1"/>
    <col min="11" max="11" width="10.7109375" customWidth="1"/>
    <col min="13" max="13" width="24.42578125" customWidth="1"/>
    <col min="14" max="14" width="9.85546875" bestFit="1" customWidth="1"/>
    <col min="19" max="19" width="0" hidden="1" customWidth="1"/>
    <col min="25" max="25" width="11.140625" customWidth="1"/>
  </cols>
  <sheetData>
    <row r="1" spans="1:25" ht="15.75" hidden="1" thickBot="1" x14ac:dyDescent="0.3">
      <c r="A1" s="230"/>
      <c r="B1" s="219"/>
      <c r="C1" s="219"/>
      <c r="D1" s="219"/>
      <c r="E1" s="219"/>
      <c r="F1" s="219"/>
      <c r="G1" s="219"/>
      <c r="H1" s="219"/>
      <c r="I1" s="219"/>
      <c r="J1" s="231"/>
      <c r="K1" s="230"/>
      <c r="L1" s="219"/>
      <c r="M1" s="219"/>
      <c r="N1" s="219"/>
      <c r="O1" s="219"/>
      <c r="P1" s="219"/>
      <c r="Q1" s="219"/>
      <c r="R1" s="219"/>
      <c r="S1" s="219"/>
      <c r="T1" s="231"/>
    </row>
    <row r="2" spans="1:25" ht="15.75" hidden="1" thickBot="1" x14ac:dyDescent="0.3">
      <c r="A2" s="1"/>
      <c r="B2" s="2"/>
      <c r="C2" s="2"/>
      <c r="D2" s="2"/>
      <c r="E2" s="2"/>
      <c r="F2" s="2"/>
      <c r="G2" s="2"/>
      <c r="H2" s="3"/>
      <c r="I2" s="3"/>
      <c r="J2" s="4"/>
      <c r="K2" s="1"/>
      <c r="L2" s="2"/>
      <c r="M2" s="2"/>
      <c r="N2" s="2"/>
      <c r="O2" s="2"/>
      <c r="P2" s="2"/>
      <c r="Q2" s="2"/>
      <c r="R2" s="3"/>
      <c r="S2" s="3"/>
      <c r="T2" s="4"/>
    </row>
    <row r="3" spans="1:25" ht="13.9" customHeight="1" x14ac:dyDescent="0.25">
      <c r="A3" s="77">
        <v>1</v>
      </c>
      <c r="B3" s="78" t="s">
        <v>1</v>
      </c>
      <c r="C3" s="79">
        <v>1</v>
      </c>
      <c r="D3" s="80"/>
      <c r="E3" s="80"/>
      <c r="F3" s="80"/>
      <c r="G3" s="80"/>
      <c r="H3" s="81"/>
      <c r="I3" s="81"/>
      <c r="J3" s="82"/>
      <c r="K3" s="2"/>
      <c r="L3" s="5" t="s">
        <v>1</v>
      </c>
      <c r="M3" s="6">
        <v>1</v>
      </c>
      <c r="N3" s="2"/>
      <c r="O3" s="2"/>
      <c r="P3" s="2"/>
      <c r="Q3" s="2"/>
      <c r="R3" s="3"/>
      <c r="S3" s="3"/>
      <c r="T3" s="4"/>
    </row>
    <row r="4" spans="1:25" hidden="1" x14ac:dyDescent="0.25">
      <c r="A4" s="1"/>
      <c r="B4" s="5" t="s">
        <v>2</v>
      </c>
      <c r="C4" s="6">
        <v>1</v>
      </c>
      <c r="D4" s="2"/>
      <c r="E4" s="2"/>
      <c r="F4" s="2"/>
      <c r="G4" s="2"/>
      <c r="H4" s="3"/>
      <c r="I4" s="3"/>
      <c r="J4" s="4"/>
      <c r="K4" s="2"/>
      <c r="L4" s="5" t="s">
        <v>2</v>
      </c>
      <c r="M4" s="6">
        <v>1</v>
      </c>
      <c r="N4" s="2"/>
      <c r="O4" s="2"/>
      <c r="P4" s="2"/>
      <c r="Q4" s="2"/>
      <c r="R4" s="3"/>
      <c r="S4" s="3"/>
      <c r="T4" s="4"/>
    </row>
    <row r="5" spans="1:25" x14ac:dyDescent="0.25">
      <c r="A5" s="1"/>
      <c r="B5" s="5" t="s">
        <v>3</v>
      </c>
      <c r="C5" s="7" t="s">
        <v>446</v>
      </c>
      <c r="D5" s="262"/>
      <c r="E5" s="262"/>
      <c r="F5" s="262"/>
      <c r="G5" s="262"/>
      <c r="H5" s="262"/>
      <c r="I5" s="171"/>
      <c r="J5" s="4"/>
      <c r="K5" s="2"/>
      <c r="L5" s="5" t="s">
        <v>3</v>
      </c>
      <c r="M5" s="7" t="s">
        <v>446</v>
      </c>
      <c r="N5" s="262"/>
      <c r="O5" s="262"/>
      <c r="P5" s="262"/>
      <c r="Q5" s="262"/>
      <c r="R5" s="262"/>
      <c r="S5" s="171"/>
      <c r="T5" s="4"/>
    </row>
    <row r="6" spans="1:25" x14ac:dyDescent="0.25">
      <c r="A6" s="1"/>
      <c r="B6" s="8" t="s">
        <v>6</v>
      </c>
      <c r="C6" s="186" t="s">
        <v>413</v>
      </c>
      <c r="D6" s="2"/>
      <c r="E6" s="2"/>
      <c r="F6" s="2"/>
      <c r="G6" s="2"/>
      <c r="H6" s="3"/>
      <c r="I6" s="3"/>
      <c r="J6" s="4"/>
      <c r="K6" s="2"/>
      <c r="L6" s="8" t="s">
        <v>6</v>
      </c>
      <c r="M6" s="186" t="s">
        <v>276</v>
      </c>
      <c r="N6" s="2"/>
      <c r="O6" s="2"/>
      <c r="P6" s="2"/>
      <c r="Q6" s="2"/>
      <c r="R6" s="3"/>
      <c r="S6" s="3"/>
      <c r="T6" s="4"/>
    </row>
    <row r="7" spans="1:25" x14ac:dyDescent="0.25">
      <c r="A7" s="1"/>
      <c r="B7" s="2"/>
      <c r="C7" s="99"/>
      <c r="D7" s="99"/>
      <c r="E7" s="2"/>
      <c r="F7" s="2"/>
      <c r="G7" s="2"/>
      <c r="H7" s="3"/>
      <c r="I7" s="3"/>
      <c r="J7" s="4"/>
      <c r="K7" s="2"/>
      <c r="L7" s="2"/>
      <c r="M7" s="99"/>
      <c r="N7" s="99"/>
      <c r="O7" s="2"/>
      <c r="P7" s="2"/>
      <c r="Q7" s="2"/>
      <c r="R7" s="3"/>
      <c r="S7" s="3"/>
      <c r="T7" s="4"/>
    </row>
    <row r="8" spans="1:25" ht="38.25" x14ac:dyDescent="0.25">
      <c r="A8" s="233" t="s">
        <v>8</v>
      </c>
      <c r="B8" s="234" t="s">
        <v>9</v>
      </c>
      <c r="C8" s="234"/>
      <c r="D8" s="234" t="s">
        <v>375</v>
      </c>
      <c r="E8" s="234" t="s">
        <v>11</v>
      </c>
      <c r="F8" s="234"/>
      <c r="G8" s="234"/>
      <c r="H8" s="235" t="s">
        <v>12</v>
      </c>
      <c r="I8" s="150" t="s">
        <v>415</v>
      </c>
      <c r="J8" s="10" t="s">
        <v>13</v>
      </c>
      <c r="K8" s="236" t="s">
        <v>8</v>
      </c>
      <c r="L8" s="234" t="s">
        <v>9</v>
      </c>
      <c r="M8" s="234"/>
      <c r="N8" s="234" t="s">
        <v>372</v>
      </c>
      <c r="O8" s="234" t="s">
        <v>11</v>
      </c>
      <c r="P8" s="234"/>
      <c r="Q8" s="234"/>
      <c r="R8" s="235" t="s">
        <v>12</v>
      </c>
      <c r="S8" s="150" t="s">
        <v>415</v>
      </c>
      <c r="T8" s="12" t="s">
        <v>13</v>
      </c>
    </row>
    <row r="9" spans="1:25" ht="24" customHeight="1" x14ac:dyDescent="0.25">
      <c r="A9" s="233"/>
      <c r="B9" s="234"/>
      <c r="C9" s="234"/>
      <c r="D9" s="234"/>
      <c r="E9" s="172" t="s">
        <v>14</v>
      </c>
      <c r="F9" s="172" t="s">
        <v>15</v>
      </c>
      <c r="G9" s="172" t="s">
        <v>16</v>
      </c>
      <c r="H9" s="235"/>
      <c r="I9" s="150" t="s">
        <v>416</v>
      </c>
      <c r="J9" s="12" t="s">
        <v>17</v>
      </c>
      <c r="K9" s="236"/>
      <c r="L9" s="234"/>
      <c r="M9" s="234"/>
      <c r="N9" s="234"/>
      <c r="O9" s="172" t="s">
        <v>14</v>
      </c>
      <c r="P9" s="172" t="s">
        <v>15</v>
      </c>
      <c r="Q9" s="172" t="s">
        <v>16</v>
      </c>
      <c r="R9" s="235"/>
      <c r="S9" s="150" t="s">
        <v>416</v>
      </c>
      <c r="T9" s="12" t="s">
        <v>17</v>
      </c>
    </row>
    <row r="10" spans="1:25" x14ac:dyDescent="0.25">
      <c r="A10" s="252" t="s">
        <v>18</v>
      </c>
      <c r="B10" s="253"/>
      <c r="C10" s="253"/>
      <c r="D10" s="253"/>
      <c r="E10" s="253"/>
      <c r="F10" s="253"/>
      <c r="G10" s="253"/>
      <c r="H10" s="253"/>
      <c r="I10" s="254"/>
      <c r="J10" s="255"/>
      <c r="K10" s="258"/>
      <c r="L10" s="253"/>
      <c r="M10" s="253"/>
      <c r="N10" s="253"/>
      <c r="O10" s="253"/>
      <c r="P10" s="253"/>
      <c r="Q10" s="253"/>
      <c r="R10" s="253"/>
      <c r="S10" s="254"/>
      <c r="T10" s="255"/>
    </row>
    <row r="11" spans="1:25" ht="15" customHeight="1" x14ac:dyDescent="0.25">
      <c r="A11" s="175" t="str">
        <f>[2]МЕНЮ!A717</f>
        <v>6/М</v>
      </c>
      <c r="B11" s="316" t="str">
        <f>[2]МЕНЮ!B717</f>
        <v>Масло сливочное</v>
      </c>
      <c r="C11" s="249"/>
      <c r="D11" s="317">
        <v>5</v>
      </c>
      <c r="E11" s="177">
        <v>0.03</v>
      </c>
      <c r="F11" s="177">
        <v>4.13</v>
      </c>
      <c r="G11" s="177">
        <v>0.04</v>
      </c>
      <c r="H11" s="178">
        <v>37.4</v>
      </c>
      <c r="I11" s="152"/>
      <c r="J11" s="180"/>
      <c r="K11" s="156" t="str">
        <f>[1]МЕНЮ!A713</f>
        <v>6/М</v>
      </c>
      <c r="L11" s="248" t="str">
        <f>[1]МЕНЮ!B713</f>
        <v>Масло сливочное</v>
      </c>
      <c r="M11" s="333"/>
      <c r="N11" s="437">
        <v>7</v>
      </c>
      <c r="O11" s="177">
        <v>0.04</v>
      </c>
      <c r="P11" s="177">
        <v>5.78</v>
      </c>
      <c r="Q11" s="177">
        <v>0.06</v>
      </c>
      <c r="R11" s="177">
        <v>52.36</v>
      </c>
      <c r="S11" s="152"/>
      <c r="T11" s="180"/>
      <c r="U11" s="154"/>
      <c r="V11" s="167"/>
      <c r="W11" s="167"/>
      <c r="X11" s="167"/>
      <c r="Y11" s="167"/>
    </row>
    <row r="12" spans="1:25" ht="27" customHeight="1" x14ac:dyDescent="0.25">
      <c r="A12" s="176" t="str">
        <f>[2]МЕНЮ!A718</f>
        <v>249/М/ССЖ</v>
      </c>
      <c r="B12" s="316" t="str">
        <f>[2]МЕНЮ!B718</f>
        <v>Пудинг из творога (запеченный) с соусом кисельным из сухофруктов, 110/50</v>
      </c>
      <c r="C12" s="249"/>
      <c r="D12" s="317">
        <v>160</v>
      </c>
      <c r="E12" s="177">
        <v>19.799999999999997</v>
      </c>
      <c r="F12" s="177">
        <v>9.6399999999999988</v>
      </c>
      <c r="G12" s="177">
        <v>23.979999999999997</v>
      </c>
      <c r="H12" s="177">
        <v>264.08000000000004</v>
      </c>
      <c r="I12" s="151"/>
      <c r="J12" s="177">
        <v>0.48</v>
      </c>
      <c r="K12" s="156" t="str">
        <f>[1]МЕНЮ!A714</f>
        <v>249/М/ССЖ</v>
      </c>
      <c r="L12" s="248" t="str">
        <f>[1]МЕНЮ!B714</f>
        <v>Пудинг из творога (запеченный) с соусом кисельным из сухофруктов, 150/50</v>
      </c>
      <c r="M12" s="333"/>
      <c r="N12" s="437">
        <v>200</v>
      </c>
      <c r="O12" s="177">
        <v>24.369999999999997</v>
      </c>
      <c r="P12" s="177">
        <v>11.78</v>
      </c>
      <c r="Q12" s="177">
        <v>29.39</v>
      </c>
      <c r="R12" s="177">
        <v>323.68</v>
      </c>
      <c r="S12" s="151"/>
      <c r="T12" s="178">
        <v>0.54</v>
      </c>
      <c r="V12" s="166"/>
      <c r="W12" s="166"/>
      <c r="X12" s="166"/>
      <c r="Y12" s="167"/>
    </row>
    <row r="13" spans="1:25" ht="15" customHeight="1" x14ac:dyDescent="0.25">
      <c r="A13" s="176" t="str">
        <f>[2]МЕНЮ!A719</f>
        <v>376/И</v>
      </c>
      <c r="B13" s="316" t="str">
        <f>[2]МЕНЮ!B719</f>
        <v>Чай с шиповником, 180/8</v>
      </c>
      <c r="C13" s="249"/>
      <c r="D13" s="317">
        <v>180</v>
      </c>
      <c r="E13" s="178">
        <v>0.2</v>
      </c>
      <c r="F13" s="177">
        <v>0.05</v>
      </c>
      <c r="G13" s="177">
        <v>9.4700000000000006</v>
      </c>
      <c r="H13" s="178">
        <v>41.2</v>
      </c>
      <c r="I13" s="151"/>
      <c r="J13" s="177">
        <v>30.05</v>
      </c>
      <c r="K13" s="162" t="str">
        <f>[1]МЕНЮ!A715</f>
        <v>376/И</v>
      </c>
      <c r="L13" s="248" t="str">
        <f>[1]МЕНЮ!B715</f>
        <v>Чай с шиповником, 180/10</v>
      </c>
      <c r="M13" s="249"/>
      <c r="N13" s="437">
        <v>180</v>
      </c>
      <c r="O13" s="178">
        <v>0.2</v>
      </c>
      <c r="P13" s="177">
        <v>0.05</v>
      </c>
      <c r="Q13" s="177">
        <v>11.46</v>
      </c>
      <c r="R13" s="177">
        <v>49.18</v>
      </c>
      <c r="S13" s="151"/>
      <c r="T13" s="177">
        <v>30.05</v>
      </c>
      <c r="V13" s="166"/>
      <c r="W13" s="166"/>
      <c r="X13" s="166"/>
      <c r="Y13" s="167"/>
    </row>
    <row r="14" spans="1:25" ht="15" customHeight="1" x14ac:dyDescent="0.25">
      <c r="A14" s="13"/>
      <c r="B14" s="316" t="str">
        <f>[2]МЕНЮ!B720</f>
        <v>Хлеб пшеничный</v>
      </c>
      <c r="C14" s="249"/>
      <c r="D14" s="317">
        <v>15</v>
      </c>
      <c r="E14" s="177">
        <v>1.1399999999999999</v>
      </c>
      <c r="F14" s="177">
        <v>0.12</v>
      </c>
      <c r="G14" s="177">
        <v>7.38</v>
      </c>
      <c r="H14" s="177">
        <v>35.25</v>
      </c>
      <c r="I14" s="151"/>
      <c r="J14" s="180"/>
      <c r="K14" s="156">
        <f>[1]МЕНЮ!A716</f>
        <v>0</v>
      </c>
      <c r="L14" s="248" t="str">
        <f>[1]МЕНЮ!B716</f>
        <v>Хлеб пшеничный</v>
      </c>
      <c r="M14" s="249"/>
      <c r="N14" s="437">
        <v>20</v>
      </c>
      <c r="O14" s="177">
        <v>1.52</v>
      </c>
      <c r="P14" s="177">
        <v>0.16</v>
      </c>
      <c r="Q14" s="177">
        <v>9.84</v>
      </c>
      <c r="R14" s="179">
        <v>47</v>
      </c>
      <c r="S14" s="151"/>
      <c r="T14" s="180"/>
      <c r="V14" s="166"/>
      <c r="W14" s="154"/>
      <c r="Y14" s="161"/>
    </row>
    <row r="15" spans="1:25" ht="14.25" customHeight="1" x14ac:dyDescent="0.25">
      <c r="A15" s="13"/>
      <c r="B15" s="250"/>
      <c r="C15" s="249"/>
      <c r="D15" s="14"/>
      <c r="E15" s="15"/>
      <c r="F15" s="16"/>
      <c r="G15" s="16"/>
      <c r="H15" s="16"/>
      <c r="I15" s="151"/>
      <c r="J15" s="20"/>
      <c r="K15" s="156"/>
      <c r="L15" s="250"/>
      <c r="M15" s="249"/>
      <c r="N15" s="14"/>
      <c r="O15" s="16"/>
      <c r="P15" s="16"/>
      <c r="Q15" s="16"/>
      <c r="R15" s="16"/>
      <c r="S15" s="151"/>
      <c r="T15" s="20"/>
      <c r="U15" s="154"/>
      <c r="V15" s="166"/>
      <c r="X15" s="154"/>
      <c r="Y15" s="161"/>
    </row>
    <row r="16" spans="1:25" ht="15" hidden="1" customHeight="1" x14ac:dyDescent="0.25">
      <c r="A16" s="13"/>
      <c r="B16" s="250"/>
      <c r="C16" s="249"/>
      <c r="D16" s="14"/>
      <c r="E16" s="15"/>
      <c r="F16" s="15"/>
      <c r="G16" s="15"/>
      <c r="H16" s="16"/>
      <c r="I16" s="151"/>
      <c r="J16" s="17"/>
      <c r="K16" s="156"/>
      <c r="L16" s="260"/>
      <c r="M16" s="260"/>
      <c r="N16" s="14"/>
      <c r="O16" s="15"/>
      <c r="P16" s="15"/>
      <c r="Q16" s="15"/>
      <c r="R16" s="16"/>
      <c r="S16" s="151"/>
      <c r="T16" s="17"/>
      <c r="V16" s="154"/>
      <c r="Y16" s="154"/>
    </row>
    <row r="17" spans="1:25" x14ac:dyDescent="0.25">
      <c r="A17" s="252" t="s">
        <v>428</v>
      </c>
      <c r="B17" s="253"/>
      <c r="C17" s="253"/>
      <c r="D17" s="253"/>
      <c r="E17" s="253"/>
      <c r="F17" s="253"/>
      <c r="G17" s="253"/>
      <c r="H17" s="253"/>
      <c r="I17" s="254"/>
      <c r="J17" s="255"/>
      <c r="K17" s="258"/>
      <c r="L17" s="253"/>
      <c r="M17" s="253"/>
      <c r="N17" s="253"/>
      <c r="O17" s="253"/>
      <c r="P17" s="253"/>
      <c r="Q17" s="253"/>
      <c r="R17" s="253"/>
      <c r="S17" s="254"/>
      <c r="T17" s="255"/>
      <c r="V17" s="154"/>
      <c r="Y17" s="154"/>
    </row>
    <row r="18" spans="1:25" ht="16.5" x14ac:dyDescent="0.25">
      <c r="A18" s="175" t="str">
        <f>[2]МЕНЮ!A723</f>
        <v>386/М</v>
      </c>
      <c r="B18" s="248" t="str">
        <f>[2]МЕНЮ!B723</f>
        <v>Апельсин</v>
      </c>
      <c r="C18" s="249"/>
      <c r="D18" s="176">
        <v>100</v>
      </c>
      <c r="E18" s="178">
        <v>0.9</v>
      </c>
      <c r="F18" s="178">
        <v>0.2</v>
      </c>
      <c r="G18" s="178">
        <v>8.1</v>
      </c>
      <c r="H18" s="179">
        <v>43</v>
      </c>
      <c r="I18" s="151"/>
      <c r="J18" s="20">
        <v>60</v>
      </c>
      <c r="K18" s="155" t="str">
        <f t="shared" ref="K18:T18" si="0">A18</f>
        <v>386/М</v>
      </c>
      <c r="L18" s="259" t="str">
        <f t="shared" si="0"/>
        <v>Апельсин</v>
      </c>
      <c r="M18" s="260"/>
      <c r="N18" s="14">
        <f t="shared" si="0"/>
        <v>100</v>
      </c>
      <c r="O18" s="15">
        <f t="shared" si="0"/>
        <v>0.9</v>
      </c>
      <c r="P18" s="15">
        <f t="shared" si="0"/>
        <v>0.2</v>
      </c>
      <c r="Q18" s="15">
        <f t="shared" si="0"/>
        <v>8.1</v>
      </c>
      <c r="R18" s="16">
        <f t="shared" si="0"/>
        <v>43</v>
      </c>
      <c r="S18" s="151">
        <f t="shared" si="0"/>
        <v>0</v>
      </c>
      <c r="T18" s="20">
        <f t="shared" si="0"/>
        <v>60</v>
      </c>
      <c r="U18" s="168"/>
    </row>
    <row r="19" spans="1:25" x14ac:dyDescent="0.25">
      <c r="A19" s="261" t="s">
        <v>29</v>
      </c>
      <c r="B19" s="256"/>
      <c r="C19" s="256"/>
      <c r="D19" s="256"/>
      <c r="E19" s="256"/>
      <c r="F19" s="256"/>
      <c r="G19" s="256"/>
      <c r="H19" s="256"/>
      <c r="I19" s="256"/>
      <c r="J19" s="257"/>
      <c r="K19" s="256"/>
      <c r="L19" s="256"/>
      <c r="M19" s="256"/>
      <c r="N19" s="256"/>
      <c r="O19" s="256"/>
      <c r="P19" s="256"/>
      <c r="Q19" s="256"/>
      <c r="R19" s="256"/>
      <c r="S19" s="256"/>
      <c r="T19" s="257"/>
      <c r="V19" s="154"/>
    </row>
    <row r="20" spans="1:25" s="158" customFormat="1" ht="23.25" customHeight="1" x14ac:dyDescent="0.25">
      <c r="A20" s="30" t="str">
        <f>[2]МЕНЮ!A726</f>
        <v>47/М/ССЖ</v>
      </c>
      <c r="B20" s="227" t="str">
        <f>[2]МЕНЮ!B726</f>
        <v>Винегрет с морской капустой</v>
      </c>
      <c r="C20" s="228"/>
      <c r="D20" s="317">
        <v>30</v>
      </c>
      <c r="E20" s="177">
        <v>0.43</v>
      </c>
      <c r="F20" s="177">
        <v>1.82</v>
      </c>
      <c r="G20" s="177">
        <v>2.5299999999999998</v>
      </c>
      <c r="H20" s="177">
        <v>29.01</v>
      </c>
      <c r="I20" s="27"/>
      <c r="J20" s="177">
        <v>1.31</v>
      </c>
      <c r="K20" s="30" t="str">
        <f>[1]МЕНЮ!A722</f>
        <v>47/М/ССЖ</v>
      </c>
      <c r="L20" s="227" t="str">
        <f>[1]МЕНЮ!B722</f>
        <v>Винегрет с морской капустой</v>
      </c>
      <c r="M20" s="228"/>
      <c r="N20" s="438">
        <v>60</v>
      </c>
      <c r="O20" s="177">
        <v>0.83</v>
      </c>
      <c r="P20" s="177">
        <v>2.76</v>
      </c>
      <c r="Q20" s="177">
        <v>4.91</v>
      </c>
      <c r="R20" s="177">
        <v>49.24</v>
      </c>
      <c r="S20" s="27"/>
      <c r="T20" s="177">
        <v>2.56</v>
      </c>
      <c r="U20" s="157"/>
    </row>
    <row r="21" spans="1:25" s="158" customFormat="1" ht="27.75" customHeight="1" x14ac:dyDescent="0.25">
      <c r="A21" s="30" t="str">
        <f>[2]МЕНЮ!A727</f>
        <v>40/И</v>
      </c>
      <c r="B21" s="227" t="str">
        <f>[2]МЕНЮ!B727</f>
        <v>Суп из овощей с папоротником с говядиной и сметаной, 160/10/10</v>
      </c>
      <c r="C21" s="228"/>
      <c r="D21" s="317">
        <v>180</v>
      </c>
      <c r="E21" s="177">
        <v>4.4400000000000004</v>
      </c>
      <c r="F21" s="177">
        <v>7.43</v>
      </c>
      <c r="G21" s="177">
        <v>6.77</v>
      </c>
      <c r="H21" s="177">
        <v>112.64</v>
      </c>
      <c r="I21" s="27"/>
      <c r="J21" s="177">
        <v>3.32</v>
      </c>
      <c r="K21" s="30" t="str">
        <f>[1]МЕНЮ!A723</f>
        <v>40/И</v>
      </c>
      <c r="L21" s="227" t="str">
        <f>[1]МЕНЮ!B723</f>
        <v>Суп из овощей с папоротником с говядиной и сметаной, 180/10/10</v>
      </c>
      <c r="M21" s="228"/>
      <c r="N21" s="438">
        <v>200</v>
      </c>
      <c r="O21" s="177">
        <v>4.59</v>
      </c>
      <c r="P21" s="177">
        <v>7.46</v>
      </c>
      <c r="Q21" s="177">
        <v>7.52</v>
      </c>
      <c r="R21" s="177">
        <v>116.48</v>
      </c>
      <c r="S21" s="27"/>
      <c r="T21" s="178">
        <v>3.7</v>
      </c>
      <c r="U21" s="157"/>
    </row>
    <row r="22" spans="1:25" s="158" customFormat="1" ht="25.5" customHeight="1" x14ac:dyDescent="0.25">
      <c r="A22" s="30" t="str">
        <f>[2]МЕНЮ!A728</f>
        <v>293/М/ССЖ</v>
      </c>
      <c r="B22" s="227" t="str">
        <f>[2]МЕНЮ!B728</f>
        <v>Гуляш из отварной говядины</v>
      </c>
      <c r="C22" s="228"/>
      <c r="D22" s="317">
        <v>60</v>
      </c>
      <c r="E22" s="177">
        <v>9.7799999999999994</v>
      </c>
      <c r="F22" s="177">
        <v>6.86</v>
      </c>
      <c r="G22" s="177">
        <v>1.33</v>
      </c>
      <c r="H22" s="178">
        <v>107.4</v>
      </c>
      <c r="I22" s="27"/>
      <c r="J22" s="177">
        <v>0.46</v>
      </c>
      <c r="K22" s="30" t="str">
        <f>[1]МЕНЮ!A724</f>
        <v>293/М/ССЖ</v>
      </c>
      <c r="L22" s="227" t="str">
        <f>[1]МЕНЮ!B724</f>
        <v>Гуляш из отварной говядины</v>
      </c>
      <c r="M22" s="228"/>
      <c r="N22" s="438">
        <v>80</v>
      </c>
      <c r="O22" s="177">
        <v>11.78</v>
      </c>
      <c r="P22" s="177">
        <v>8.43</v>
      </c>
      <c r="Q22" s="177">
        <v>1.48</v>
      </c>
      <c r="R22" s="178">
        <v>130.4</v>
      </c>
      <c r="S22" s="27"/>
      <c r="T22" s="177">
        <v>0.54</v>
      </c>
      <c r="U22" s="157"/>
    </row>
    <row r="23" spans="1:25" s="158" customFormat="1" ht="23.25" customHeight="1" x14ac:dyDescent="0.25">
      <c r="A23" s="30" t="str">
        <f>[2]МЕНЮ!A729</f>
        <v>415/К/ССЖ</v>
      </c>
      <c r="B23" s="227" t="str">
        <f>[2]МЕНЮ!B729</f>
        <v>Рис припущенный с овощами</v>
      </c>
      <c r="C23" s="228"/>
      <c r="D23" s="317">
        <v>110</v>
      </c>
      <c r="E23" s="177">
        <v>2.35</v>
      </c>
      <c r="F23" s="178">
        <v>3.2</v>
      </c>
      <c r="G23" s="177">
        <v>21.23</v>
      </c>
      <c r="H23" s="177">
        <v>123.06</v>
      </c>
      <c r="I23" s="27"/>
      <c r="J23" s="177">
        <v>1.32</v>
      </c>
      <c r="K23" s="30" t="str">
        <f>[1]МЕНЮ!A725</f>
        <v>415/К/ССЖ</v>
      </c>
      <c r="L23" s="227" t="str">
        <f>[1]МЕНЮ!B725</f>
        <v>Рис припущенный с овощами</v>
      </c>
      <c r="M23" s="228"/>
      <c r="N23" s="438">
        <v>130</v>
      </c>
      <c r="O23" s="177">
        <v>2.79</v>
      </c>
      <c r="P23" s="177">
        <v>3.98</v>
      </c>
      <c r="Q23" s="177">
        <v>25.16</v>
      </c>
      <c r="R23" s="177">
        <v>147.54</v>
      </c>
      <c r="S23" s="27"/>
      <c r="T23" s="177">
        <v>1.56</v>
      </c>
      <c r="U23" s="157"/>
    </row>
    <row r="24" spans="1:25" s="158" customFormat="1" ht="16.5" x14ac:dyDescent="0.25">
      <c r="A24" s="30" t="str">
        <f>[2]МЕНЮ!A730</f>
        <v>388/К/ССЖ</v>
      </c>
      <c r="B24" s="227" t="str">
        <f>[2]МЕНЮ!B730</f>
        <v>Напиток витаминный, 180/8</v>
      </c>
      <c r="C24" s="228"/>
      <c r="D24" s="317">
        <v>180</v>
      </c>
      <c r="E24" s="178">
        <v>0.4</v>
      </c>
      <c r="F24" s="177">
        <v>0.13</v>
      </c>
      <c r="G24" s="177">
        <v>16.350000000000001</v>
      </c>
      <c r="H24" s="177">
        <v>71.47</v>
      </c>
      <c r="I24" s="27"/>
      <c r="J24" s="177">
        <v>70.16</v>
      </c>
      <c r="K24" s="30" t="str">
        <f>[1]МЕНЮ!A726</f>
        <v>388/К/ССЖ</v>
      </c>
      <c r="L24" s="227" t="str">
        <f>[1]МЕНЮ!B726</f>
        <v>Напиток витаминный, 180/10</v>
      </c>
      <c r="M24" s="228"/>
      <c r="N24" s="438">
        <v>180</v>
      </c>
      <c r="O24" s="178">
        <v>0.4</v>
      </c>
      <c r="P24" s="177">
        <v>0.13</v>
      </c>
      <c r="Q24" s="177">
        <v>18.350000000000001</v>
      </c>
      <c r="R24" s="177">
        <v>79.45</v>
      </c>
      <c r="S24" s="27"/>
      <c r="T24" s="177">
        <v>70.16</v>
      </c>
    </row>
    <row r="25" spans="1:25" s="161" customFormat="1" ht="21.75" customHeight="1" x14ac:dyDescent="0.25">
      <c r="A25" s="30"/>
      <c r="B25" s="227" t="str">
        <f>[2]МЕНЮ!B731</f>
        <v>Хлеб пшеничный</v>
      </c>
      <c r="C25" s="228"/>
      <c r="D25" s="317">
        <v>20</v>
      </c>
      <c r="E25" s="177">
        <v>1.52</v>
      </c>
      <c r="F25" s="177">
        <v>0.16</v>
      </c>
      <c r="G25" s="177">
        <v>9.84</v>
      </c>
      <c r="H25" s="179">
        <v>47</v>
      </c>
      <c r="I25" s="159"/>
      <c r="J25" s="180"/>
      <c r="K25" s="30"/>
      <c r="L25" s="227" t="str">
        <f>[1]МЕНЮ!B727</f>
        <v>Хлеб пшеничный</v>
      </c>
      <c r="M25" s="228"/>
      <c r="N25" s="438">
        <v>20</v>
      </c>
      <c r="O25" s="177">
        <v>1.52</v>
      </c>
      <c r="P25" s="177">
        <v>0.16</v>
      </c>
      <c r="Q25" s="177">
        <v>9.84</v>
      </c>
      <c r="R25" s="179">
        <v>47</v>
      </c>
      <c r="S25" s="27"/>
      <c r="T25" s="180"/>
      <c r="U25" s="160"/>
    </row>
    <row r="26" spans="1:25" s="158" customFormat="1" ht="18" customHeight="1" x14ac:dyDescent="0.25">
      <c r="A26" s="30"/>
      <c r="B26" s="227" t="str">
        <f>[2]МЕНЮ!B732</f>
        <v>Хлеб ржано-пшеничный</v>
      </c>
      <c r="C26" s="228"/>
      <c r="D26" s="317">
        <v>10</v>
      </c>
      <c r="E26" s="177">
        <v>0.56000000000000005</v>
      </c>
      <c r="F26" s="177">
        <v>0.11</v>
      </c>
      <c r="G26" s="177">
        <v>4.9400000000000004</v>
      </c>
      <c r="H26" s="178">
        <v>23.2</v>
      </c>
      <c r="I26" s="27"/>
      <c r="J26" s="180"/>
      <c r="K26" s="30"/>
      <c r="L26" s="227" t="str">
        <f>[1]МЕНЮ!B728</f>
        <v>Хлеб ржано-пшеничный</v>
      </c>
      <c r="M26" s="228"/>
      <c r="N26" s="438">
        <v>30</v>
      </c>
      <c r="O26" s="177">
        <v>1.68</v>
      </c>
      <c r="P26" s="177">
        <v>0.33</v>
      </c>
      <c r="Q26" s="177">
        <v>14.82</v>
      </c>
      <c r="R26" s="178">
        <v>69.599999999999994</v>
      </c>
      <c r="S26" s="27"/>
      <c r="T26" s="180"/>
      <c r="U26" s="157"/>
    </row>
    <row r="27" spans="1:25" x14ac:dyDescent="0.25">
      <c r="A27" s="252" t="s">
        <v>38</v>
      </c>
      <c r="B27" s="253"/>
      <c r="C27" s="253"/>
      <c r="D27" s="253"/>
      <c r="E27" s="253"/>
      <c r="F27" s="253"/>
      <c r="G27" s="253"/>
      <c r="H27" s="253"/>
      <c r="I27" s="254"/>
      <c r="J27" s="255"/>
      <c r="K27" s="256"/>
      <c r="L27" s="256"/>
      <c r="M27" s="256"/>
      <c r="N27" s="256"/>
      <c r="O27" s="256"/>
      <c r="P27" s="256"/>
      <c r="Q27" s="256"/>
      <c r="R27" s="256"/>
      <c r="S27" s="256"/>
      <c r="T27" s="257"/>
      <c r="U27" s="154"/>
      <c r="V27" s="158"/>
      <c r="Y27" s="158"/>
    </row>
    <row r="28" spans="1:25" ht="15" customHeight="1" x14ac:dyDescent="0.25">
      <c r="A28" s="30" t="str">
        <f>[2]МЕНЮ!A735</f>
        <v>490/М/ССЖ</v>
      </c>
      <c r="B28" s="316" t="str">
        <f>[2]МЕНЮ!B735</f>
        <v>Коврижка "Медовая"</v>
      </c>
      <c r="C28" s="249"/>
      <c r="D28" s="317">
        <v>50</v>
      </c>
      <c r="E28" s="177">
        <v>2.85</v>
      </c>
      <c r="F28" s="177">
        <v>2.4900000000000002</v>
      </c>
      <c r="G28" s="177">
        <v>29.52</v>
      </c>
      <c r="H28" s="177">
        <v>140.46</v>
      </c>
      <c r="I28" s="151"/>
      <c r="J28" s="178">
        <v>0.1</v>
      </c>
      <c r="K28" s="30" t="str">
        <f>[1]МЕНЮ!A731</f>
        <v>490/М/ССЖ</v>
      </c>
      <c r="L28" s="251" t="str">
        <f>[1]МЕНЮ!B731</f>
        <v>Коврижка "Медовая"</v>
      </c>
      <c r="M28" s="249"/>
      <c r="N28" s="439">
        <v>50</v>
      </c>
      <c r="O28" s="177">
        <v>2.85</v>
      </c>
      <c r="P28" s="177">
        <v>2.4900000000000002</v>
      </c>
      <c r="Q28" s="177">
        <v>29.52</v>
      </c>
      <c r="R28" s="177">
        <v>140.46</v>
      </c>
      <c r="S28" s="151"/>
      <c r="T28" s="178">
        <v>0.1</v>
      </c>
      <c r="U28" s="170"/>
      <c r="V28" s="169"/>
    </row>
    <row r="29" spans="1:25" ht="15" customHeight="1" x14ac:dyDescent="0.25">
      <c r="A29" s="13"/>
      <c r="B29" s="316" t="str">
        <f>[2]МЕНЮ!B736</f>
        <v>Ацидофилин</v>
      </c>
      <c r="C29" s="249"/>
      <c r="D29" s="317">
        <v>180</v>
      </c>
      <c r="E29" s="177">
        <v>5.22</v>
      </c>
      <c r="F29" s="178">
        <v>4.5</v>
      </c>
      <c r="G29" s="177">
        <v>7.38</v>
      </c>
      <c r="H29" s="178">
        <v>95.4</v>
      </c>
      <c r="I29" s="151"/>
      <c r="J29" s="177">
        <v>1.44</v>
      </c>
      <c r="K29" s="13"/>
      <c r="L29" s="251" t="str">
        <f>[1]МЕНЮ!B732</f>
        <v>Ацидофилин</v>
      </c>
      <c r="M29" s="249"/>
      <c r="N29" s="439">
        <v>200</v>
      </c>
      <c r="O29" s="178">
        <v>5.8</v>
      </c>
      <c r="P29" s="179">
        <v>5</v>
      </c>
      <c r="Q29" s="178">
        <v>8.1999999999999993</v>
      </c>
      <c r="R29" s="179">
        <v>106</v>
      </c>
      <c r="S29" s="151"/>
      <c r="T29" s="178">
        <v>1.6</v>
      </c>
    </row>
    <row r="30" spans="1:25" x14ac:dyDescent="0.25">
      <c r="A30" s="252" t="s">
        <v>42</v>
      </c>
      <c r="B30" s="253"/>
      <c r="C30" s="253"/>
      <c r="D30" s="253"/>
      <c r="E30" s="253"/>
      <c r="F30" s="253"/>
      <c r="G30" s="253"/>
      <c r="H30" s="253"/>
      <c r="I30" s="254"/>
      <c r="J30" s="255"/>
      <c r="K30" s="256"/>
      <c r="L30" s="256"/>
      <c r="M30" s="256"/>
      <c r="N30" s="256"/>
      <c r="O30" s="256"/>
      <c r="P30" s="256"/>
      <c r="Q30" s="256"/>
      <c r="R30" s="256"/>
      <c r="S30" s="256"/>
      <c r="T30" s="257"/>
    </row>
    <row r="31" spans="1:25" ht="25.15" customHeight="1" x14ac:dyDescent="0.25">
      <c r="A31" s="30" t="str">
        <f>[2]МЕНЮ!A739</f>
        <v>71/И</v>
      </c>
      <c r="B31" s="247" t="str">
        <f>[2]МЕНЮ!B739</f>
        <v>Подгарнировка из перца сладкого</v>
      </c>
      <c r="C31" s="210"/>
      <c r="D31" s="317">
        <v>30</v>
      </c>
      <c r="E31" s="177">
        <v>0.39</v>
      </c>
      <c r="F31" s="177">
        <v>0.03</v>
      </c>
      <c r="G31" s="177">
        <v>1.59</v>
      </c>
      <c r="H31" s="178">
        <v>8.1</v>
      </c>
      <c r="I31" s="152"/>
      <c r="J31" s="179">
        <v>75</v>
      </c>
      <c r="K31" s="30"/>
      <c r="L31" s="247"/>
      <c r="M31" s="210"/>
      <c r="N31" s="25"/>
      <c r="O31" s="26"/>
      <c r="P31" s="26"/>
      <c r="Q31" s="26"/>
      <c r="R31" s="27"/>
      <c r="S31" s="152"/>
      <c r="T31" s="28"/>
      <c r="U31" s="154"/>
      <c r="V31" s="154"/>
    </row>
    <row r="32" spans="1:25" ht="29.25" customHeight="1" x14ac:dyDescent="0.25">
      <c r="A32" s="30" t="str">
        <f>[2]МЕНЮ!A740</f>
        <v>281/М/ССЖ</v>
      </c>
      <c r="B32" s="247" t="str">
        <f>[2]МЕНЮ!B740</f>
        <v>Зразы рыбные с яйцом (горбуша) с маслом сливочным, 70/3</v>
      </c>
      <c r="C32" s="210"/>
      <c r="D32" s="317">
        <v>73</v>
      </c>
      <c r="E32" s="177">
        <v>11.86</v>
      </c>
      <c r="F32" s="177">
        <v>8.2899999999999991</v>
      </c>
      <c r="G32" s="177">
        <v>7.17</v>
      </c>
      <c r="H32" s="177">
        <v>149.68</v>
      </c>
      <c r="I32" s="152"/>
      <c r="J32" s="177">
        <v>0.47</v>
      </c>
      <c r="K32" s="30" t="str">
        <f>[1]МЕНЮ!A735</f>
        <v>281/М/ССЖ</v>
      </c>
      <c r="L32" s="247" t="str">
        <f>[1]МЕНЮ!B735</f>
        <v>Зразы рыбные с яйцом (горбуша) с маслом сливочным, 80/5</v>
      </c>
      <c r="M32" s="210"/>
      <c r="N32" s="440">
        <v>85</v>
      </c>
      <c r="O32" s="177">
        <v>13.28</v>
      </c>
      <c r="P32" s="177">
        <v>12.280000000000001</v>
      </c>
      <c r="Q32" s="177">
        <v>8.0699999999999985</v>
      </c>
      <c r="R32" s="178">
        <v>195.20000000000002</v>
      </c>
      <c r="S32" s="151"/>
      <c r="T32" s="177">
        <v>0.66</v>
      </c>
      <c r="U32" s="154"/>
    </row>
    <row r="33" spans="1:20" ht="15" customHeight="1" x14ac:dyDescent="0.25">
      <c r="A33" s="30" t="str">
        <f>[2]МЕНЮ!A741</f>
        <v>339/М/ССЖ</v>
      </c>
      <c r="B33" s="248" t="str">
        <f>[2]МЕНЮ!B741</f>
        <v>Картофельное пюре</v>
      </c>
      <c r="C33" s="249"/>
      <c r="D33" s="317">
        <v>120</v>
      </c>
      <c r="E33" s="177">
        <v>2.56</v>
      </c>
      <c r="F33" s="177">
        <v>3.75</v>
      </c>
      <c r="G33" s="177">
        <v>17.329999999999998</v>
      </c>
      <c r="H33" s="177">
        <v>113.33</v>
      </c>
      <c r="I33" s="151"/>
      <c r="J33" s="177">
        <v>9.0399999999999991</v>
      </c>
      <c r="K33" s="30" t="str">
        <f>[1]МЕНЮ!A736</f>
        <v>339/М/ССЖ</v>
      </c>
      <c r="L33" s="248" t="str">
        <f>[1]МЕНЮ!B736</f>
        <v>Картофельное пюре</v>
      </c>
      <c r="M33" s="249"/>
      <c r="N33" s="440">
        <v>150</v>
      </c>
      <c r="O33" s="177">
        <v>3.01</v>
      </c>
      <c r="P33" s="177">
        <v>4.6500000000000004</v>
      </c>
      <c r="Q33" s="177">
        <v>20.170000000000002</v>
      </c>
      <c r="R33" s="177">
        <v>134.72999999999999</v>
      </c>
      <c r="S33" s="151"/>
      <c r="T33" s="178">
        <v>10.5</v>
      </c>
    </row>
    <row r="34" spans="1:20" ht="15" customHeight="1" x14ac:dyDescent="0.25">
      <c r="A34" s="30" t="str">
        <f>[2]МЕНЮ!A742</f>
        <v>413/М/ССЖ</v>
      </c>
      <c r="B34" s="248" t="str">
        <f>[2]МЕНЮ!B742</f>
        <v>Чай с молоком (3,2%), 180/8</v>
      </c>
      <c r="C34" s="249"/>
      <c r="D34" s="317">
        <v>180</v>
      </c>
      <c r="E34" s="177">
        <v>1.55</v>
      </c>
      <c r="F34" s="177">
        <v>1.61</v>
      </c>
      <c r="G34" s="177">
        <v>10.37</v>
      </c>
      <c r="H34" s="177">
        <v>62.68</v>
      </c>
      <c r="I34" s="151"/>
      <c r="J34" s="178">
        <v>0.7</v>
      </c>
      <c r="K34" s="30" t="str">
        <f>[1]МЕНЮ!A737</f>
        <v>413/М/ССЖ</v>
      </c>
      <c r="L34" s="248" t="str">
        <f>[1]МЕНЮ!B737</f>
        <v>Чай с молоком (3,2%), 180/10</v>
      </c>
      <c r="M34" s="249"/>
      <c r="N34" s="440">
        <v>180</v>
      </c>
      <c r="O34" s="177">
        <v>1.55</v>
      </c>
      <c r="P34" s="177">
        <v>1.61</v>
      </c>
      <c r="Q34" s="177">
        <v>12.36</v>
      </c>
      <c r="R34" s="177">
        <v>70.66</v>
      </c>
      <c r="S34" s="151"/>
      <c r="T34" s="178">
        <v>0.7</v>
      </c>
    </row>
    <row r="35" spans="1:20" ht="15.75" customHeight="1" thickBot="1" x14ac:dyDescent="0.3">
      <c r="A35" s="30"/>
      <c r="B35" s="240" t="str">
        <f>[2]МЕНЮ!B743</f>
        <v>Хлеб пшеничный</v>
      </c>
      <c r="C35" s="241"/>
      <c r="D35" s="317">
        <v>10</v>
      </c>
      <c r="E35" s="177">
        <v>0.76</v>
      </c>
      <c r="F35" s="177">
        <v>0.08</v>
      </c>
      <c r="G35" s="177">
        <v>4.92</v>
      </c>
      <c r="H35" s="178">
        <v>23.5</v>
      </c>
      <c r="I35" s="151"/>
      <c r="J35" s="180"/>
      <c r="K35" s="30"/>
      <c r="L35" s="240" t="str">
        <f>[1]МЕНЮ!B738</f>
        <v>Хлеб пшеничный</v>
      </c>
      <c r="M35" s="241"/>
      <c r="N35" s="440">
        <v>40</v>
      </c>
      <c r="O35" s="177">
        <v>3.04</v>
      </c>
      <c r="P35" s="177">
        <v>0.32</v>
      </c>
      <c r="Q35" s="177">
        <v>19.68</v>
      </c>
      <c r="R35" s="179">
        <v>94</v>
      </c>
      <c r="S35" s="151"/>
      <c r="T35" s="180"/>
    </row>
    <row r="36" spans="1:20" ht="38.25" customHeight="1" x14ac:dyDescent="0.25">
      <c r="A36" s="242" t="s">
        <v>453</v>
      </c>
      <c r="B36" s="238"/>
      <c r="C36" s="238"/>
      <c r="D36" s="238"/>
      <c r="E36" s="238" t="s">
        <v>11</v>
      </c>
      <c r="F36" s="238"/>
      <c r="G36" s="238"/>
      <c r="H36" s="237" t="s">
        <v>12</v>
      </c>
      <c r="I36" s="150" t="s">
        <v>415</v>
      </c>
      <c r="J36" s="34" t="s">
        <v>13</v>
      </c>
      <c r="K36" s="242" t="s">
        <v>454</v>
      </c>
      <c r="L36" s="238"/>
      <c r="M36" s="238"/>
      <c r="N36" s="238"/>
      <c r="O36" s="238" t="s">
        <v>11</v>
      </c>
      <c r="P36" s="238"/>
      <c r="Q36" s="238"/>
      <c r="R36" s="237" t="s">
        <v>12</v>
      </c>
      <c r="S36" s="150" t="s">
        <v>415</v>
      </c>
      <c r="T36" s="34" t="s">
        <v>13</v>
      </c>
    </row>
    <row r="37" spans="1:20" x14ac:dyDescent="0.25">
      <c r="A37" s="243"/>
      <c r="B37" s="244"/>
      <c r="C37" s="244"/>
      <c r="D37" s="244"/>
      <c r="E37" s="173" t="s">
        <v>14</v>
      </c>
      <c r="F37" s="173" t="s">
        <v>15</v>
      </c>
      <c r="G37" s="173" t="s">
        <v>16</v>
      </c>
      <c r="H37" s="239"/>
      <c r="I37" s="150" t="s">
        <v>416</v>
      </c>
      <c r="J37" s="36" t="s">
        <v>17</v>
      </c>
      <c r="K37" s="243"/>
      <c r="L37" s="244"/>
      <c r="M37" s="244"/>
      <c r="N37" s="244"/>
      <c r="O37" s="173" t="s">
        <v>14</v>
      </c>
      <c r="P37" s="173" t="s">
        <v>15</v>
      </c>
      <c r="Q37" s="173" t="s">
        <v>16</v>
      </c>
      <c r="R37" s="239"/>
      <c r="S37" s="150" t="s">
        <v>416</v>
      </c>
      <c r="T37" s="36" t="s">
        <v>17</v>
      </c>
    </row>
    <row r="38" spans="1:20" ht="15.75" thickBot="1" x14ac:dyDescent="0.3">
      <c r="A38" s="245"/>
      <c r="B38" s="246"/>
      <c r="C38" s="246"/>
      <c r="D38" s="246"/>
      <c r="E38" s="153">
        <f>E11+E12+E13+E14+E15+E18+E20+E21+E22+E23+E24+E25+E26+E28+E29+E31+E32+E33+E34+E35</f>
        <v>66.740000000000009</v>
      </c>
      <c r="F38" s="165">
        <f t="shared" ref="F38:J38" si="1">F11+F12+F13+F14+F15+F18+F20+F21+F22+F23+F24+F25+F26+F28+F29+F31+F32+F33+F34+F35</f>
        <v>54.6</v>
      </c>
      <c r="G38" s="153">
        <f t="shared" si="1"/>
        <v>190.23999999999998</v>
      </c>
      <c r="H38" s="153">
        <f t="shared" si="1"/>
        <v>1527.8600000000001</v>
      </c>
      <c r="I38" s="163">
        <f t="shared" si="1"/>
        <v>0</v>
      </c>
      <c r="J38" s="163">
        <f t="shared" si="1"/>
        <v>253.84999999999994</v>
      </c>
      <c r="K38" s="245"/>
      <c r="L38" s="246"/>
      <c r="M38" s="246"/>
      <c r="N38" s="246"/>
      <c r="O38" s="153">
        <f>O35+O34+O33+O32+O31+O29+O28+O26+O24+O23+O22+O21+O20+O18+O16+O15+O14+O13+O12+O11+O25</f>
        <v>80.150000000000006</v>
      </c>
      <c r="P38" s="153">
        <f t="shared" ref="P38:T38" si="2">P35+P34+P33+P32+P31+P29+P28+P26+P24+P23+P22+P21+P20+P18+P16+P15+P14+P13+P12+P11+P25</f>
        <v>67.569999999999993</v>
      </c>
      <c r="Q38" s="153">
        <f t="shared" si="2"/>
        <v>238.92999999999998</v>
      </c>
      <c r="R38" s="153">
        <f t="shared" si="2"/>
        <v>1895.9800000000002</v>
      </c>
      <c r="S38" s="153">
        <f t="shared" si="2"/>
        <v>0</v>
      </c>
      <c r="T38" s="153">
        <f t="shared" si="2"/>
        <v>182.67000000000002</v>
      </c>
    </row>
  </sheetData>
  <mergeCells count="72">
    <mergeCell ref="O36:Q36"/>
    <mergeCell ref="R36:R37"/>
    <mergeCell ref="B35:C35"/>
    <mergeCell ref="L35:M35"/>
    <mergeCell ref="A36:D38"/>
    <mergeCell ref="E36:G36"/>
    <mergeCell ref="H36:H37"/>
    <mergeCell ref="K36:N38"/>
    <mergeCell ref="B32:C32"/>
    <mergeCell ref="L32:M32"/>
    <mergeCell ref="B33:C33"/>
    <mergeCell ref="L33:M33"/>
    <mergeCell ref="B34:C34"/>
    <mergeCell ref="L34:M34"/>
    <mergeCell ref="B29:C29"/>
    <mergeCell ref="L29:M29"/>
    <mergeCell ref="A30:J30"/>
    <mergeCell ref="K30:T30"/>
    <mergeCell ref="B31:C31"/>
    <mergeCell ref="L31:M31"/>
    <mergeCell ref="B26:C26"/>
    <mergeCell ref="L26:M26"/>
    <mergeCell ref="A27:J27"/>
    <mergeCell ref="K27:T27"/>
    <mergeCell ref="B28:C28"/>
    <mergeCell ref="L28:M28"/>
    <mergeCell ref="B23:C23"/>
    <mergeCell ref="L23:M23"/>
    <mergeCell ref="B24:C24"/>
    <mergeCell ref="L24:M24"/>
    <mergeCell ref="B25:C25"/>
    <mergeCell ref="L25:M25"/>
    <mergeCell ref="B20:C20"/>
    <mergeCell ref="L20:M20"/>
    <mergeCell ref="B21:C21"/>
    <mergeCell ref="L21:M21"/>
    <mergeCell ref="B22:C22"/>
    <mergeCell ref="L22:M22"/>
    <mergeCell ref="A17:J17"/>
    <mergeCell ref="K17:T17"/>
    <mergeCell ref="B18:C18"/>
    <mergeCell ref="L18:M18"/>
    <mergeCell ref="A19:J19"/>
    <mergeCell ref="K19:T19"/>
    <mergeCell ref="B14:C14"/>
    <mergeCell ref="L14:M14"/>
    <mergeCell ref="B15:C15"/>
    <mergeCell ref="L15:M15"/>
    <mergeCell ref="B16:C16"/>
    <mergeCell ref="L16:M16"/>
    <mergeCell ref="B11:C11"/>
    <mergeCell ref="L11:M11"/>
    <mergeCell ref="B12:C12"/>
    <mergeCell ref="L12:M12"/>
    <mergeCell ref="B13:C13"/>
    <mergeCell ref="L13:M13"/>
    <mergeCell ref="L8:M9"/>
    <mergeCell ref="N8:N9"/>
    <mergeCell ref="O8:Q8"/>
    <mergeCell ref="R8:R9"/>
    <mergeCell ref="A10:J10"/>
    <mergeCell ref="K10:T10"/>
    <mergeCell ref="A1:J1"/>
    <mergeCell ref="K1:T1"/>
    <mergeCell ref="D5:H5"/>
    <mergeCell ref="N5:R5"/>
    <mergeCell ref="A8:A9"/>
    <mergeCell ref="B8:C9"/>
    <mergeCell ref="D8:D9"/>
    <mergeCell ref="E8:G8"/>
    <mergeCell ref="H8:H9"/>
    <mergeCell ref="K8:K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1CB7A-ECF8-4E7E-BFE6-D12B3B069D66}">
  <dimension ref="A1:Y38"/>
  <sheetViews>
    <sheetView tabSelected="1" topLeftCell="A3" workbookViewId="0">
      <selection activeCell="N22" sqref="N22"/>
    </sheetView>
  </sheetViews>
  <sheetFormatPr defaultRowHeight="15" x14ac:dyDescent="0.25"/>
  <cols>
    <col min="1" max="1" width="10.140625" customWidth="1"/>
    <col min="2" max="2" width="10.42578125" customWidth="1"/>
    <col min="3" max="3" width="23.28515625" customWidth="1"/>
    <col min="4" max="4" width="9.85546875" bestFit="1" customWidth="1"/>
    <col min="5" max="5" width="9.42578125" customWidth="1"/>
    <col min="6" max="6" width="7" customWidth="1"/>
    <col min="7" max="7" width="7.7109375" customWidth="1"/>
    <col min="9" max="9" width="0" hidden="1" customWidth="1"/>
    <col min="11" max="11" width="10.7109375" customWidth="1"/>
    <col min="13" max="13" width="24.42578125" customWidth="1"/>
    <col min="14" max="14" width="9.85546875" bestFit="1" customWidth="1"/>
    <col min="19" max="19" width="0" hidden="1" customWidth="1"/>
    <col min="25" max="25" width="11.140625" customWidth="1"/>
  </cols>
  <sheetData>
    <row r="1" spans="1:25" ht="15.75" hidden="1" thickBot="1" x14ac:dyDescent="0.3">
      <c r="A1" s="230"/>
      <c r="B1" s="219"/>
      <c r="C1" s="219"/>
      <c r="D1" s="219"/>
      <c r="E1" s="219"/>
      <c r="F1" s="219"/>
      <c r="G1" s="219"/>
      <c r="H1" s="219"/>
      <c r="I1" s="219"/>
      <c r="J1" s="231"/>
      <c r="K1" s="230"/>
      <c r="L1" s="219"/>
      <c r="M1" s="219"/>
      <c r="N1" s="219"/>
      <c r="O1" s="219"/>
      <c r="P1" s="219"/>
      <c r="Q1" s="219"/>
      <c r="R1" s="219"/>
      <c r="S1" s="219"/>
      <c r="T1" s="231"/>
    </row>
    <row r="2" spans="1:25" ht="15.75" hidden="1" thickBot="1" x14ac:dyDescent="0.3">
      <c r="A2" s="1"/>
      <c r="B2" s="2"/>
      <c r="C2" s="2"/>
      <c r="D2" s="2"/>
      <c r="E2" s="2"/>
      <c r="F2" s="2"/>
      <c r="G2" s="2"/>
      <c r="H2" s="3"/>
      <c r="I2" s="3"/>
      <c r="J2" s="4"/>
      <c r="K2" s="1"/>
      <c r="L2" s="2"/>
      <c r="M2" s="2"/>
      <c r="N2" s="2"/>
      <c r="O2" s="2"/>
      <c r="P2" s="2"/>
      <c r="Q2" s="2"/>
      <c r="R2" s="3"/>
      <c r="S2" s="3"/>
      <c r="T2" s="4"/>
    </row>
    <row r="3" spans="1:25" ht="13.9" customHeight="1" x14ac:dyDescent="0.25">
      <c r="A3" s="77">
        <v>1</v>
      </c>
      <c r="B3" s="78" t="s">
        <v>1</v>
      </c>
      <c r="C3" s="79">
        <v>1</v>
      </c>
      <c r="D3" s="80"/>
      <c r="E3" s="80"/>
      <c r="F3" s="80"/>
      <c r="G3" s="80"/>
      <c r="H3" s="81"/>
      <c r="I3" s="81"/>
      <c r="J3" s="82"/>
      <c r="K3" s="2"/>
      <c r="L3" s="5" t="s">
        <v>1</v>
      </c>
      <c r="M3" s="6">
        <v>1</v>
      </c>
      <c r="N3" s="2"/>
      <c r="O3" s="2"/>
      <c r="P3" s="2"/>
      <c r="Q3" s="2"/>
      <c r="R3" s="3"/>
      <c r="S3" s="3"/>
      <c r="T3" s="4"/>
    </row>
    <row r="4" spans="1:25" hidden="1" x14ac:dyDescent="0.25">
      <c r="A4" s="1"/>
      <c r="B4" s="5" t="s">
        <v>2</v>
      </c>
      <c r="C4" s="6">
        <v>1</v>
      </c>
      <c r="D4" s="2"/>
      <c r="E4" s="2"/>
      <c r="F4" s="2"/>
      <c r="G4" s="2"/>
      <c r="H4" s="3"/>
      <c r="I4" s="3"/>
      <c r="J4" s="4"/>
      <c r="K4" s="2"/>
      <c r="L4" s="5" t="s">
        <v>2</v>
      </c>
      <c r="M4" s="6">
        <v>1</v>
      </c>
      <c r="N4" s="2"/>
      <c r="O4" s="2"/>
      <c r="P4" s="2"/>
      <c r="Q4" s="2"/>
      <c r="R4" s="3"/>
      <c r="S4" s="3"/>
      <c r="T4" s="4"/>
    </row>
    <row r="5" spans="1:25" x14ac:dyDescent="0.25">
      <c r="A5" s="1"/>
      <c r="B5" s="5" t="s">
        <v>3</v>
      </c>
      <c r="C5" s="7" t="s">
        <v>446</v>
      </c>
      <c r="D5" s="262"/>
      <c r="E5" s="262"/>
      <c r="F5" s="262"/>
      <c r="G5" s="262"/>
      <c r="H5" s="262"/>
      <c r="I5" s="171"/>
      <c r="J5" s="4"/>
      <c r="K5" s="2"/>
      <c r="L5" s="5" t="s">
        <v>3</v>
      </c>
      <c r="M5" s="7" t="s">
        <v>446</v>
      </c>
      <c r="N5" s="262"/>
      <c r="O5" s="262"/>
      <c r="P5" s="262"/>
      <c r="Q5" s="262"/>
      <c r="R5" s="262"/>
      <c r="S5" s="171"/>
      <c r="T5" s="4"/>
    </row>
    <row r="6" spans="1:25" x14ac:dyDescent="0.25">
      <c r="A6" s="1"/>
      <c r="B6" s="8" t="s">
        <v>6</v>
      </c>
      <c r="C6" s="186" t="s">
        <v>413</v>
      </c>
      <c r="D6" s="2"/>
      <c r="E6" s="2"/>
      <c r="F6" s="2"/>
      <c r="G6" s="2"/>
      <c r="H6" s="3"/>
      <c r="I6" s="3"/>
      <c r="J6" s="4"/>
      <c r="K6" s="2"/>
      <c r="L6" s="8" t="s">
        <v>6</v>
      </c>
      <c r="M6" s="186" t="s">
        <v>276</v>
      </c>
      <c r="N6" s="2"/>
      <c r="O6" s="2"/>
      <c r="P6" s="2"/>
      <c r="Q6" s="2"/>
      <c r="R6" s="3"/>
      <c r="S6" s="3"/>
      <c r="T6" s="4"/>
    </row>
    <row r="7" spans="1:25" x14ac:dyDescent="0.25">
      <c r="A7" s="1"/>
      <c r="B7" s="2"/>
      <c r="C7" s="99"/>
      <c r="D7" s="99"/>
      <c r="E7" s="2"/>
      <c r="F7" s="2"/>
      <c r="G7" s="2"/>
      <c r="H7" s="3"/>
      <c r="I7" s="3"/>
      <c r="J7" s="4"/>
      <c r="K7" s="2"/>
      <c r="L7" s="2"/>
      <c r="M7" s="99"/>
      <c r="N7" s="99"/>
      <c r="O7" s="2"/>
      <c r="P7" s="2"/>
      <c r="Q7" s="2"/>
      <c r="R7" s="3"/>
      <c r="S7" s="3"/>
      <c r="T7" s="4"/>
    </row>
    <row r="8" spans="1:25" ht="38.25" x14ac:dyDescent="0.25">
      <c r="A8" s="233" t="s">
        <v>8</v>
      </c>
      <c r="B8" s="234" t="s">
        <v>9</v>
      </c>
      <c r="C8" s="234"/>
      <c r="D8" s="234" t="s">
        <v>375</v>
      </c>
      <c r="E8" s="234" t="s">
        <v>11</v>
      </c>
      <c r="F8" s="234"/>
      <c r="G8" s="234"/>
      <c r="H8" s="235" t="s">
        <v>12</v>
      </c>
      <c r="I8" s="150" t="s">
        <v>415</v>
      </c>
      <c r="J8" s="10" t="s">
        <v>13</v>
      </c>
      <c r="K8" s="236" t="s">
        <v>8</v>
      </c>
      <c r="L8" s="234" t="s">
        <v>9</v>
      </c>
      <c r="M8" s="234"/>
      <c r="N8" s="234" t="s">
        <v>372</v>
      </c>
      <c r="O8" s="234" t="s">
        <v>11</v>
      </c>
      <c r="P8" s="234"/>
      <c r="Q8" s="234"/>
      <c r="R8" s="235" t="s">
        <v>12</v>
      </c>
      <c r="S8" s="150" t="s">
        <v>415</v>
      </c>
      <c r="T8" s="12" t="s">
        <v>13</v>
      </c>
    </row>
    <row r="9" spans="1:25" ht="24" customHeight="1" x14ac:dyDescent="0.25">
      <c r="A9" s="233"/>
      <c r="B9" s="234"/>
      <c r="C9" s="234"/>
      <c r="D9" s="234"/>
      <c r="E9" s="172" t="s">
        <v>14</v>
      </c>
      <c r="F9" s="172" t="s">
        <v>15</v>
      </c>
      <c r="G9" s="172" t="s">
        <v>16</v>
      </c>
      <c r="H9" s="235"/>
      <c r="I9" s="150" t="s">
        <v>416</v>
      </c>
      <c r="J9" s="12" t="s">
        <v>17</v>
      </c>
      <c r="K9" s="236"/>
      <c r="L9" s="234"/>
      <c r="M9" s="234"/>
      <c r="N9" s="234"/>
      <c r="O9" s="172" t="s">
        <v>14</v>
      </c>
      <c r="P9" s="172" t="s">
        <v>15</v>
      </c>
      <c r="Q9" s="172" t="s">
        <v>16</v>
      </c>
      <c r="R9" s="235"/>
      <c r="S9" s="150" t="s">
        <v>416</v>
      </c>
      <c r="T9" s="12" t="s">
        <v>17</v>
      </c>
    </row>
    <row r="10" spans="1:25" x14ac:dyDescent="0.25">
      <c r="A10" s="252" t="s">
        <v>18</v>
      </c>
      <c r="B10" s="253"/>
      <c r="C10" s="253"/>
      <c r="D10" s="253"/>
      <c r="E10" s="253"/>
      <c r="F10" s="253"/>
      <c r="G10" s="253"/>
      <c r="H10" s="253"/>
      <c r="I10" s="254"/>
      <c r="J10" s="255"/>
      <c r="K10" s="258"/>
      <c r="L10" s="253"/>
      <c r="M10" s="253"/>
      <c r="N10" s="253"/>
      <c r="O10" s="253"/>
      <c r="P10" s="253"/>
      <c r="Q10" s="253"/>
      <c r="R10" s="253"/>
      <c r="S10" s="254"/>
      <c r="T10" s="255"/>
    </row>
    <row r="11" spans="1:25" ht="15" customHeight="1" x14ac:dyDescent="0.25">
      <c r="A11" s="175" t="str">
        <f>[2]МЕНЮ!A756</f>
        <v>6/М</v>
      </c>
      <c r="B11" s="316" t="str">
        <f>[2]МЕНЮ!B756</f>
        <v>Масло сливочное</v>
      </c>
      <c r="C11" s="249"/>
      <c r="D11" s="317">
        <v>5</v>
      </c>
      <c r="E11" s="177">
        <v>0.03</v>
      </c>
      <c r="F11" s="177">
        <v>4.13</v>
      </c>
      <c r="G11" s="177">
        <v>0.04</v>
      </c>
      <c r="H11" s="178">
        <v>37.4</v>
      </c>
      <c r="I11" s="152"/>
      <c r="J11" s="180"/>
      <c r="K11" s="156" t="str">
        <f>[1]МЕНЮ!A751</f>
        <v>6/М</v>
      </c>
      <c r="L11" s="248" t="str">
        <f>[1]МЕНЮ!B751</f>
        <v>Масло сливочное</v>
      </c>
      <c r="M11" s="249"/>
      <c r="N11" s="441">
        <v>7</v>
      </c>
      <c r="O11" s="177">
        <v>0.04</v>
      </c>
      <c r="P11" s="177">
        <v>5.78</v>
      </c>
      <c r="Q11" s="177">
        <v>0.06</v>
      </c>
      <c r="R11" s="177">
        <v>52.36</v>
      </c>
      <c r="S11" s="152"/>
      <c r="T11" s="180"/>
      <c r="U11" s="154"/>
      <c r="V11" s="167"/>
      <c r="W11" s="167"/>
      <c r="X11" s="167"/>
      <c r="Y11" s="167"/>
    </row>
    <row r="12" spans="1:25" ht="15" customHeight="1" x14ac:dyDescent="0.25">
      <c r="A12" s="176" t="str">
        <f>[2]МЕНЮ!A757</f>
        <v>7/М</v>
      </c>
      <c r="B12" s="316" t="str">
        <f>[2]МЕНЮ!B757</f>
        <v>Сыр полутвердый</v>
      </c>
      <c r="C12" s="249"/>
      <c r="D12" s="317">
        <v>10</v>
      </c>
      <c r="E12" s="177">
        <v>2.3199999999999998</v>
      </c>
      <c r="F12" s="177">
        <v>2.95</v>
      </c>
      <c r="G12" s="180"/>
      <c r="H12" s="178">
        <v>36.4</v>
      </c>
      <c r="I12" s="151"/>
      <c r="J12" s="177">
        <v>7.0000000000000007E-2</v>
      </c>
      <c r="K12" s="156" t="str">
        <f>[1]МЕНЮ!A752</f>
        <v>7/М</v>
      </c>
      <c r="L12" s="248" t="str">
        <f>[1]МЕНЮ!B752</f>
        <v>Сыр полутвердый</v>
      </c>
      <c r="M12" s="249"/>
      <c r="N12" s="441">
        <v>15</v>
      </c>
      <c r="O12" s="177">
        <v>3.48</v>
      </c>
      <c r="P12" s="177">
        <v>4.43</v>
      </c>
      <c r="Q12" s="180"/>
      <c r="R12" s="178">
        <v>54.6</v>
      </c>
      <c r="S12" s="151"/>
      <c r="T12" s="177">
        <v>0.11</v>
      </c>
      <c r="V12" s="166"/>
      <c r="W12" s="166"/>
      <c r="X12" s="166"/>
      <c r="Y12" s="167"/>
    </row>
    <row r="13" spans="1:25" ht="25.5" customHeight="1" x14ac:dyDescent="0.25">
      <c r="A13" s="176" t="str">
        <f>[2]МЕНЮ!A758</f>
        <v>199/М/ССЖ</v>
      </c>
      <c r="B13" s="316" t="str">
        <f>[2]МЕНЮ!B758</f>
        <v>Каша жидкая молочная из овсяных хлопьев " Геркулес" с ягодами, 140/10</v>
      </c>
      <c r="C13" s="249"/>
      <c r="D13" s="317">
        <v>150</v>
      </c>
      <c r="E13" s="177">
        <v>5.14</v>
      </c>
      <c r="F13" s="177">
        <v>3.45</v>
      </c>
      <c r="G13" s="177">
        <v>21.51</v>
      </c>
      <c r="H13" s="177">
        <v>137.91999999999999</v>
      </c>
      <c r="I13" s="151"/>
      <c r="J13" s="177">
        <v>1.24</v>
      </c>
      <c r="K13" s="162" t="str">
        <f>[1]МЕНЮ!A753</f>
        <v>199/М/ССЖ</v>
      </c>
      <c r="L13" s="248" t="str">
        <f>[1]МЕНЮ!B753</f>
        <v>Каша жидкая молочная из овсяных хлопьев " Геркулес" с ягодами, 190/10</v>
      </c>
      <c r="M13" s="249"/>
      <c r="N13" s="441">
        <v>200</v>
      </c>
      <c r="O13" s="177">
        <v>6.95</v>
      </c>
      <c r="P13" s="177">
        <v>4.67</v>
      </c>
      <c r="Q13" s="177">
        <v>29.97</v>
      </c>
      <c r="R13" s="177">
        <v>189.81</v>
      </c>
      <c r="S13" s="151"/>
      <c r="T13" s="177">
        <v>1.37</v>
      </c>
      <c r="V13" s="166"/>
      <c r="W13" s="166"/>
      <c r="X13" s="166"/>
      <c r="Y13" s="167"/>
    </row>
    <row r="14" spans="1:25" ht="15" customHeight="1" x14ac:dyDescent="0.25">
      <c r="A14" s="13" t="str">
        <f>[2]МЕНЮ!A759</f>
        <v>414/М/ССЖ</v>
      </c>
      <c r="B14" s="316" t="str">
        <f>[2]МЕНЮ!B759</f>
        <v>Напиток кофейный на молоке (3,2%), 180/8</v>
      </c>
      <c r="C14" s="249"/>
      <c r="D14" s="317">
        <v>180</v>
      </c>
      <c r="E14" s="177">
        <v>2.98</v>
      </c>
      <c r="F14" s="178">
        <v>3.2</v>
      </c>
      <c r="G14" s="177">
        <v>13.96</v>
      </c>
      <c r="H14" s="178">
        <v>97.8</v>
      </c>
      <c r="I14" s="151"/>
      <c r="J14" s="178">
        <v>1.4</v>
      </c>
      <c r="K14" s="156" t="str">
        <f>[1]МЕНЮ!A754</f>
        <v>414/М/ССЖ</v>
      </c>
      <c r="L14" s="248" t="str">
        <f>[1]МЕНЮ!B754</f>
        <v>Напиток кофейный на молоке (3,2%), 180/10</v>
      </c>
      <c r="M14" s="249"/>
      <c r="N14" s="441">
        <v>180</v>
      </c>
      <c r="O14" s="177">
        <v>2.98</v>
      </c>
      <c r="P14" s="178">
        <v>3.2</v>
      </c>
      <c r="Q14" s="177">
        <v>15.96</v>
      </c>
      <c r="R14" s="177">
        <v>105.78</v>
      </c>
      <c r="S14" s="151"/>
      <c r="T14" s="178">
        <v>1.4</v>
      </c>
      <c r="V14" s="166"/>
      <c r="W14" s="154"/>
      <c r="Y14" s="161"/>
    </row>
    <row r="15" spans="1:25" ht="14.25" customHeight="1" x14ac:dyDescent="0.25">
      <c r="A15" s="13">
        <f>[2]МЕНЮ!A760</f>
        <v>0</v>
      </c>
      <c r="B15" s="316" t="str">
        <f>[2]МЕНЮ!B760</f>
        <v>Хлеб пшеничный</v>
      </c>
      <c r="C15" s="249"/>
      <c r="D15" s="317">
        <v>15</v>
      </c>
      <c r="E15" s="177">
        <v>1.1399999999999999</v>
      </c>
      <c r="F15" s="177">
        <v>0.12</v>
      </c>
      <c r="G15" s="177">
        <v>7.38</v>
      </c>
      <c r="H15" s="177">
        <v>35.25</v>
      </c>
      <c r="I15" s="151"/>
      <c r="J15" s="180"/>
      <c r="K15" s="156">
        <f>[1]МЕНЮ!A755</f>
        <v>0</v>
      </c>
      <c r="L15" s="316" t="str">
        <f>[1]МЕНЮ!B755</f>
        <v>Хлеб пшеничный</v>
      </c>
      <c r="M15" s="249"/>
      <c r="N15" s="441">
        <v>20</v>
      </c>
      <c r="O15" s="177">
        <v>1.52</v>
      </c>
      <c r="P15" s="177">
        <v>0.16</v>
      </c>
      <c r="Q15" s="177">
        <v>9.84</v>
      </c>
      <c r="R15" s="179">
        <v>47</v>
      </c>
      <c r="S15" s="151"/>
      <c r="T15" s="180"/>
      <c r="U15" s="154"/>
      <c r="V15" s="166"/>
      <c r="X15" s="154"/>
      <c r="Y15" s="161"/>
    </row>
    <row r="16" spans="1:25" ht="15" hidden="1" customHeight="1" x14ac:dyDescent="0.25">
      <c r="A16" s="13"/>
      <c r="B16" s="250"/>
      <c r="C16" s="249"/>
      <c r="D16" s="14"/>
      <c r="E16" s="15"/>
      <c r="F16" s="15"/>
      <c r="G16" s="15"/>
      <c r="H16" s="16"/>
      <c r="I16" s="151"/>
      <c r="J16" s="17"/>
      <c r="K16" s="156"/>
      <c r="L16" s="260"/>
      <c r="M16" s="260"/>
      <c r="N16" s="14"/>
      <c r="O16" s="15"/>
      <c r="P16" s="15"/>
      <c r="Q16" s="15"/>
      <c r="R16" s="16"/>
      <c r="S16" s="151"/>
      <c r="T16" s="17"/>
      <c r="V16" s="154"/>
      <c r="Y16" s="154"/>
    </row>
    <row r="17" spans="1:25" x14ac:dyDescent="0.25">
      <c r="A17" s="252" t="s">
        <v>428</v>
      </c>
      <c r="B17" s="253"/>
      <c r="C17" s="253"/>
      <c r="D17" s="253"/>
      <c r="E17" s="253"/>
      <c r="F17" s="253"/>
      <c r="G17" s="253"/>
      <c r="H17" s="253"/>
      <c r="I17" s="254"/>
      <c r="J17" s="255"/>
      <c r="K17" s="258"/>
      <c r="L17" s="253"/>
      <c r="M17" s="253"/>
      <c r="N17" s="253"/>
      <c r="O17" s="253"/>
      <c r="P17" s="253"/>
      <c r="Q17" s="253"/>
      <c r="R17" s="253"/>
      <c r="S17" s="254"/>
      <c r="T17" s="255"/>
      <c r="V17" s="154"/>
      <c r="Y17" s="154"/>
    </row>
    <row r="18" spans="1:25" ht="16.5" x14ac:dyDescent="0.25">
      <c r="A18" s="175" t="str">
        <f>[2]МЕНЮ!A763</f>
        <v>386/М</v>
      </c>
      <c r="B18" s="248" t="str">
        <f>[2]МЕНЮ!B763</f>
        <v>Груша</v>
      </c>
      <c r="C18" s="249"/>
      <c r="D18" s="176">
        <v>100</v>
      </c>
      <c r="E18" s="178">
        <v>0.4</v>
      </c>
      <c r="F18" s="178">
        <v>0.3</v>
      </c>
      <c r="G18" s="178">
        <v>10.3</v>
      </c>
      <c r="H18" s="179">
        <v>47</v>
      </c>
      <c r="I18" s="151"/>
      <c r="J18" s="20">
        <v>5</v>
      </c>
      <c r="K18" s="155" t="str">
        <f t="shared" ref="K18:T18" si="0">A18</f>
        <v>386/М</v>
      </c>
      <c r="L18" s="248" t="str">
        <f t="shared" si="0"/>
        <v>Груша</v>
      </c>
      <c r="M18" s="333"/>
      <c r="N18" s="14">
        <f t="shared" si="0"/>
        <v>100</v>
      </c>
      <c r="O18" s="15">
        <f t="shared" si="0"/>
        <v>0.4</v>
      </c>
      <c r="P18" s="15">
        <f t="shared" si="0"/>
        <v>0.3</v>
      </c>
      <c r="Q18" s="15">
        <f t="shared" si="0"/>
        <v>10.3</v>
      </c>
      <c r="R18" s="16">
        <f t="shared" si="0"/>
        <v>47</v>
      </c>
      <c r="S18" s="151">
        <f t="shared" si="0"/>
        <v>0</v>
      </c>
      <c r="T18" s="20">
        <f t="shared" si="0"/>
        <v>5</v>
      </c>
      <c r="U18" s="168"/>
    </row>
    <row r="19" spans="1:25" x14ac:dyDescent="0.25">
      <c r="A19" s="261" t="s">
        <v>29</v>
      </c>
      <c r="B19" s="256"/>
      <c r="C19" s="256"/>
      <c r="D19" s="256"/>
      <c r="E19" s="256"/>
      <c r="F19" s="256"/>
      <c r="G19" s="256"/>
      <c r="H19" s="256"/>
      <c r="I19" s="256"/>
      <c r="J19" s="257"/>
      <c r="K19" s="256"/>
      <c r="L19" s="256"/>
      <c r="M19" s="256"/>
      <c r="N19" s="256"/>
      <c r="O19" s="256"/>
      <c r="P19" s="256"/>
      <c r="Q19" s="256"/>
      <c r="R19" s="256"/>
      <c r="S19" s="256"/>
      <c r="T19" s="257"/>
      <c r="V19" s="154"/>
    </row>
    <row r="20" spans="1:25" s="158" customFormat="1" ht="23.25" customHeight="1" x14ac:dyDescent="0.25">
      <c r="A20" s="30" t="str">
        <f>[2]МЕНЮ!A766</f>
        <v>13/М/ССЖ</v>
      </c>
      <c r="B20" s="227" t="str">
        <f>[2]МЕНЮ!B766</f>
        <v>Салат из свежих огурцов</v>
      </c>
      <c r="C20" s="228"/>
      <c r="D20" s="317">
        <v>30</v>
      </c>
      <c r="E20" s="177">
        <v>0.21</v>
      </c>
      <c r="F20" s="177">
        <v>1.03</v>
      </c>
      <c r="G20" s="177">
        <v>0.56999999999999995</v>
      </c>
      <c r="H20" s="177">
        <v>12.29</v>
      </c>
      <c r="I20" s="27"/>
      <c r="J20" s="178">
        <v>2.1</v>
      </c>
      <c r="K20" s="30" t="str">
        <f>[1]МЕНЮ!A761</f>
        <v>13/М/ССЖ</v>
      </c>
      <c r="L20" s="227" t="str">
        <f>[1]МЕНЮ!B761</f>
        <v>Салат из свежих огурцов</v>
      </c>
      <c r="M20" s="228"/>
      <c r="N20" s="442">
        <v>60</v>
      </c>
      <c r="O20" s="177">
        <v>0.42</v>
      </c>
      <c r="P20" s="177">
        <v>2.06</v>
      </c>
      <c r="Q20" s="177">
        <v>1.1399999999999999</v>
      </c>
      <c r="R20" s="177">
        <v>24.58</v>
      </c>
      <c r="S20" s="27"/>
      <c r="T20" s="178">
        <v>4.2</v>
      </c>
      <c r="U20" s="157"/>
    </row>
    <row r="21" spans="1:25" s="158" customFormat="1" ht="27.75" customHeight="1" x14ac:dyDescent="0.25">
      <c r="A21" s="30" t="str">
        <f>[2]МЕНЮ!A767</f>
        <v>86/М/ССЖ</v>
      </c>
      <c r="B21" s="227" t="str">
        <f>[2]МЕНЮ!B767</f>
        <v>Суп картофельный с рисом с курицей, 160/15</v>
      </c>
      <c r="C21" s="228"/>
      <c r="D21" s="317">
        <v>175</v>
      </c>
      <c r="E21" s="177">
        <v>4.67</v>
      </c>
      <c r="F21" s="177">
        <v>6.07</v>
      </c>
      <c r="G21" s="177">
        <v>10.25</v>
      </c>
      <c r="H21" s="177">
        <v>114.56</v>
      </c>
      <c r="I21" s="27"/>
      <c r="J21" s="177">
        <v>3.74</v>
      </c>
      <c r="K21" s="30" t="str">
        <f>[1]МЕНЮ!A762</f>
        <v>86/М/ССЖ</v>
      </c>
      <c r="L21" s="227" t="str">
        <f>[1]МЕНЮ!B762</f>
        <v>Суп картофельный с рисом с курицей, 180/15</v>
      </c>
      <c r="M21" s="228"/>
      <c r="N21" s="442">
        <v>195</v>
      </c>
      <c r="O21" s="177">
        <v>4.84</v>
      </c>
      <c r="P21" s="178">
        <v>6.1</v>
      </c>
      <c r="Q21" s="177">
        <v>11.66</v>
      </c>
      <c r="R21" s="177">
        <v>121.07</v>
      </c>
      <c r="S21" s="27"/>
      <c r="T21" s="177">
        <v>4.18</v>
      </c>
      <c r="U21" s="157"/>
    </row>
    <row r="22" spans="1:25" s="158" customFormat="1" ht="25.5" customHeight="1" x14ac:dyDescent="0.25">
      <c r="A22" s="30" t="str">
        <f>[2]МЕНЮ!A768</f>
        <v>267/И</v>
      </c>
      <c r="B22" s="227" t="str">
        <f>[2]МЕНЮ!B768</f>
        <v>Биточки из сердца говяжьего с маслом сливочным, 60/3</v>
      </c>
      <c r="C22" s="228"/>
      <c r="D22" s="317">
        <v>63</v>
      </c>
      <c r="E22" s="177">
        <v>10.059999999999999</v>
      </c>
      <c r="F22" s="177">
        <v>6.6300000000000008</v>
      </c>
      <c r="G22" s="178">
        <v>9.42</v>
      </c>
      <c r="H22" s="177">
        <v>133.72</v>
      </c>
      <c r="I22" s="27"/>
      <c r="J22" s="177">
        <v>1.1599999999999999</v>
      </c>
      <c r="K22" s="30" t="str">
        <f>[1]МЕНЮ!A763</f>
        <v>267/И</v>
      </c>
      <c r="L22" s="227" t="str">
        <f>[1]МЕНЮ!B763</f>
        <v>Биточки из сердца говяжьего с маслом сливочным, 80/5</v>
      </c>
      <c r="M22" s="228"/>
      <c r="N22" s="442">
        <v>85</v>
      </c>
      <c r="O22" s="178">
        <v>11.129999999999999</v>
      </c>
      <c r="P22" s="177">
        <v>8.5599999999999987</v>
      </c>
      <c r="Q22" s="177">
        <v>10.989999999999998</v>
      </c>
      <c r="R22" s="177">
        <v>160.99</v>
      </c>
      <c r="S22" s="27"/>
      <c r="T22" s="178">
        <v>1.3</v>
      </c>
      <c r="U22" s="157"/>
    </row>
    <row r="23" spans="1:25" s="158" customFormat="1" ht="23.25" customHeight="1" x14ac:dyDescent="0.25">
      <c r="A23" s="30" t="str">
        <f>[2]МЕНЮ!A769</f>
        <v>348/М/ССЖ</v>
      </c>
      <c r="B23" s="227" t="str">
        <f>[2]МЕНЮ!B769</f>
        <v>Пюре из цветной капусты с картофелем</v>
      </c>
      <c r="C23" s="228"/>
      <c r="D23" s="317">
        <v>120</v>
      </c>
      <c r="E23" s="177">
        <v>2.98</v>
      </c>
      <c r="F23" s="177">
        <v>4.32</v>
      </c>
      <c r="G23" s="177">
        <v>9.5399999999999991</v>
      </c>
      <c r="H23" s="177">
        <v>89.58</v>
      </c>
      <c r="I23" s="27"/>
      <c r="J23" s="177">
        <v>25.66</v>
      </c>
      <c r="K23" s="30" t="str">
        <f>[1]МЕНЮ!A764</f>
        <v>348/М/ССЖ</v>
      </c>
      <c r="L23" s="227" t="str">
        <f>[1]МЕНЮ!B764</f>
        <v>Пюре из цветной капусты с картофелем</v>
      </c>
      <c r="M23" s="228"/>
      <c r="N23" s="442">
        <v>150</v>
      </c>
      <c r="O23" s="177">
        <v>3.73</v>
      </c>
      <c r="P23" s="177">
        <v>5.22</v>
      </c>
      <c r="Q23" s="177">
        <v>11.92</v>
      </c>
      <c r="R23" s="177">
        <v>110.29</v>
      </c>
      <c r="S23" s="27"/>
      <c r="T23" s="177">
        <v>32.08</v>
      </c>
      <c r="U23" s="157"/>
    </row>
    <row r="24" spans="1:25" s="158" customFormat="1" ht="16.5" x14ac:dyDescent="0.25">
      <c r="A24" s="30"/>
      <c r="B24" s="227" t="str">
        <f>[2]МЕНЮ!B770</f>
        <v>Сок фруктовый</v>
      </c>
      <c r="C24" s="228"/>
      <c r="D24" s="317">
        <v>150</v>
      </c>
      <c r="E24" s="177">
        <v>0.75</v>
      </c>
      <c r="F24" s="177">
        <v>0.15</v>
      </c>
      <c r="G24" s="177">
        <v>15.15</v>
      </c>
      <c r="H24" s="179">
        <v>69</v>
      </c>
      <c r="I24" s="27"/>
      <c r="J24" s="179">
        <v>3</v>
      </c>
      <c r="K24" s="30"/>
      <c r="L24" s="227" t="str">
        <f>[1]МЕНЮ!B765</f>
        <v>Сок фруктовый</v>
      </c>
      <c r="M24" s="228"/>
      <c r="N24" s="442">
        <v>180</v>
      </c>
      <c r="O24" s="178">
        <v>0.9</v>
      </c>
      <c r="P24" s="177">
        <v>0.18</v>
      </c>
      <c r="Q24" s="177">
        <v>18.18</v>
      </c>
      <c r="R24" s="178">
        <v>82.8</v>
      </c>
      <c r="S24" s="27"/>
      <c r="T24" s="178">
        <v>3.6</v>
      </c>
    </row>
    <row r="25" spans="1:25" s="161" customFormat="1" ht="21.75" customHeight="1" x14ac:dyDescent="0.25">
      <c r="A25" s="30"/>
      <c r="B25" s="227" t="str">
        <f>[2]МЕНЮ!B771</f>
        <v>Хлеб пшеничный</v>
      </c>
      <c r="C25" s="228"/>
      <c r="D25" s="317">
        <v>20</v>
      </c>
      <c r="E25" s="177">
        <v>1.52</v>
      </c>
      <c r="F25" s="177">
        <v>0.16</v>
      </c>
      <c r="G25" s="177">
        <v>9.84</v>
      </c>
      <c r="H25" s="179">
        <v>47</v>
      </c>
      <c r="I25" s="159"/>
      <c r="J25" s="180"/>
      <c r="K25" s="30"/>
      <c r="L25" s="227" t="str">
        <f>[1]МЕНЮ!B766</f>
        <v>Хлеб пшеничный</v>
      </c>
      <c r="M25" s="228"/>
      <c r="N25" s="442">
        <v>30</v>
      </c>
      <c r="O25" s="177">
        <v>2.2799999999999998</v>
      </c>
      <c r="P25" s="177">
        <v>0.24</v>
      </c>
      <c r="Q25" s="177">
        <v>14.76</v>
      </c>
      <c r="R25" s="178">
        <v>70.5</v>
      </c>
      <c r="S25" s="27"/>
      <c r="T25" s="180"/>
      <c r="U25" s="160"/>
    </row>
    <row r="26" spans="1:25" s="158" customFormat="1" ht="18" customHeight="1" x14ac:dyDescent="0.25">
      <c r="A26" s="30"/>
      <c r="B26" s="227" t="str">
        <f>[2]МЕНЮ!B772</f>
        <v>Хлеб ржано-пшеничный</v>
      </c>
      <c r="C26" s="228"/>
      <c r="D26" s="317">
        <v>10</v>
      </c>
      <c r="E26" s="177">
        <v>0.56000000000000005</v>
      </c>
      <c r="F26" s="177">
        <v>0.11</v>
      </c>
      <c r="G26" s="177">
        <v>4.9400000000000004</v>
      </c>
      <c r="H26" s="178">
        <v>23.2</v>
      </c>
      <c r="I26" s="27"/>
      <c r="J26" s="180"/>
      <c r="K26" s="30"/>
      <c r="L26" s="227" t="str">
        <f>[1]МЕНЮ!B767</f>
        <v>Хлеб ржано-пшеничный</v>
      </c>
      <c r="M26" s="228"/>
      <c r="N26" s="442">
        <v>40</v>
      </c>
      <c r="O26" s="177">
        <v>2.2400000000000002</v>
      </c>
      <c r="P26" s="177">
        <v>0.44</v>
      </c>
      <c r="Q26" s="177">
        <v>19.760000000000002</v>
      </c>
      <c r="R26" s="178">
        <v>92.8</v>
      </c>
      <c r="S26" s="27"/>
      <c r="T26" s="180"/>
      <c r="U26" s="157"/>
    </row>
    <row r="27" spans="1:25" x14ac:dyDescent="0.25">
      <c r="A27" s="252" t="s">
        <v>38</v>
      </c>
      <c r="B27" s="253"/>
      <c r="C27" s="253"/>
      <c r="D27" s="253"/>
      <c r="E27" s="253"/>
      <c r="F27" s="253"/>
      <c r="G27" s="253"/>
      <c r="H27" s="253"/>
      <c r="I27" s="254"/>
      <c r="J27" s="255"/>
      <c r="K27" s="256"/>
      <c r="L27" s="256"/>
      <c r="M27" s="256"/>
      <c r="N27" s="256"/>
      <c r="O27" s="256"/>
      <c r="P27" s="256"/>
      <c r="Q27" s="256"/>
      <c r="R27" s="256"/>
      <c r="S27" s="256"/>
      <c r="T27" s="257"/>
      <c r="U27" s="154"/>
      <c r="V27" s="158"/>
      <c r="Y27" s="158"/>
    </row>
    <row r="28" spans="1:25" ht="15" customHeight="1" x14ac:dyDescent="0.25">
      <c r="A28" s="30"/>
      <c r="B28" s="251" t="str">
        <f>[2]МЕНЮ!B775</f>
        <v>Печенье</v>
      </c>
      <c r="C28" s="249"/>
      <c r="D28" s="317">
        <v>30</v>
      </c>
      <c r="E28" s="177">
        <v>2.25</v>
      </c>
      <c r="F28" s="177">
        <v>2.94</v>
      </c>
      <c r="G28" s="177">
        <v>22.32</v>
      </c>
      <c r="H28" s="178">
        <v>125.1</v>
      </c>
      <c r="I28" s="151"/>
      <c r="J28" s="20"/>
      <c r="K28" s="30"/>
      <c r="L28" s="251" t="str">
        <f>[1]МЕНЮ!B770</f>
        <v>Печенье</v>
      </c>
      <c r="M28" s="249"/>
      <c r="N28" s="443">
        <v>50</v>
      </c>
      <c r="O28" s="177">
        <v>3.75</v>
      </c>
      <c r="P28" s="178">
        <v>4.9000000000000004</v>
      </c>
      <c r="Q28" s="178">
        <v>37.200000000000003</v>
      </c>
      <c r="R28" s="178">
        <v>208.5</v>
      </c>
      <c r="S28" s="151"/>
      <c r="T28" s="20"/>
      <c r="U28" s="170"/>
      <c r="V28" s="169"/>
    </row>
    <row r="29" spans="1:25" ht="15" customHeight="1" x14ac:dyDescent="0.25">
      <c r="A29" s="13"/>
      <c r="B29" s="251" t="str">
        <f>[2]МЕНЮ!B776</f>
        <v>Ряженка</v>
      </c>
      <c r="C29" s="249"/>
      <c r="D29" s="317">
        <v>180</v>
      </c>
      <c r="E29" s="177">
        <v>5.22</v>
      </c>
      <c r="F29" s="178">
        <v>4.5</v>
      </c>
      <c r="G29" s="177">
        <v>7.56</v>
      </c>
      <c r="H29" s="178">
        <v>97.2</v>
      </c>
      <c r="I29" s="151"/>
      <c r="J29" s="20">
        <v>0.54</v>
      </c>
      <c r="K29" s="13"/>
      <c r="L29" s="251" t="str">
        <f>[1]МЕНЮ!B771</f>
        <v>Ряженка</v>
      </c>
      <c r="M29" s="249"/>
      <c r="N29" s="444">
        <v>200</v>
      </c>
      <c r="O29" s="178">
        <v>5.8</v>
      </c>
      <c r="P29" s="179">
        <v>5</v>
      </c>
      <c r="Q29" s="178">
        <v>8.4</v>
      </c>
      <c r="R29" s="179">
        <v>108</v>
      </c>
      <c r="S29" s="151"/>
      <c r="T29" s="20">
        <v>0.6</v>
      </c>
    </row>
    <row r="30" spans="1:25" x14ac:dyDescent="0.25">
      <c r="A30" s="252" t="s">
        <v>42</v>
      </c>
      <c r="B30" s="253"/>
      <c r="C30" s="253"/>
      <c r="D30" s="253"/>
      <c r="E30" s="253"/>
      <c r="F30" s="253"/>
      <c r="G30" s="253"/>
      <c r="H30" s="253"/>
      <c r="I30" s="254"/>
      <c r="J30" s="255"/>
      <c r="K30" s="256"/>
      <c r="L30" s="256"/>
      <c r="M30" s="256"/>
      <c r="N30" s="256"/>
      <c r="O30" s="256"/>
      <c r="P30" s="256"/>
      <c r="Q30" s="256"/>
      <c r="R30" s="256"/>
      <c r="S30" s="256"/>
      <c r="T30" s="257"/>
    </row>
    <row r="31" spans="1:25" ht="25.15" customHeight="1" x14ac:dyDescent="0.25">
      <c r="A31" s="30" t="str">
        <f>[2]МЕНЮ!A779</f>
        <v>71/И</v>
      </c>
      <c r="B31" s="247" t="str">
        <f>[2]МЕНЮ!B779</f>
        <v>Подгарнировка из свежих помидоров</v>
      </c>
      <c r="C31" s="210"/>
      <c r="D31" s="317">
        <v>30</v>
      </c>
      <c r="E31" s="177">
        <v>0.33</v>
      </c>
      <c r="F31" s="177">
        <v>0.06</v>
      </c>
      <c r="G31" s="177">
        <v>1.1399999999999999</v>
      </c>
      <c r="H31" s="178">
        <v>7.2</v>
      </c>
      <c r="I31" s="152"/>
      <c r="J31" s="178">
        <v>7.5</v>
      </c>
      <c r="K31" s="30" t="str">
        <f>[1]МЕНЮ!A774</f>
        <v>71/И</v>
      </c>
      <c r="L31" s="247" t="str">
        <f>[1]МЕНЮ!B774</f>
        <v>Подгарнировка из свежих помидоров</v>
      </c>
      <c r="M31" s="210"/>
      <c r="N31" s="445">
        <v>30</v>
      </c>
      <c r="O31" s="177">
        <v>0.33</v>
      </c>
      <c r="P31" s="177">
        <v>0.06</v>
      </c>
      <c r="Q31" s="177">
        <v>1.1399999999999999</v>
      </c>
      <c r="R31" s="178">
        <v>7.2</v>
      </c>
      <c r="S31" s="152"/>
      <c r="T31" s="178">
        <v>7.5</v>
      </c>
      <c r="U31" s="154"/>
      <c r="V31" s="154"/>
    </row>
    <row r="32" spans="1:25" ht="29.25" customHeight="1" x14ac:dyDescent="0.25">
      <c r="A32" s="30" t="str">
        <f>[2]МЕНЮ!A780</f>
        <v>326/М/ССЖ</v>
      </c>
      <c r="B32" s="247" t="str">
        <f>[2]МЕНЮ!B780</f>
        <v>Зразы куриные с омлетом и овощами с соусом томатным, 60/10</v>
      </c>
      <c r="C32" s="210"/>
      <c r="D32" s="317">
        <v>70</v>
      </c>
      <c r="E32" s="177">
        <v>12.17</v>
      </c>
      <c r="F32" s="177">
        <v>9.0900000000000016</v>
      </c>
      <c r="G32" s="177">
        <v>5.68</v>
      </c>
      <c r="H32" s="177">
        <v>155.92999999999998</v>
      </c>
      <c r="I32" s="152"/>
      <c r="J32" s="177">
        <v>1.08</v>
      </c>
      <c r="K32" s="30" t="str">
        <f>[1]МЕНЮ!A775</f>
        <v>326/М/ССЖ</v>
      </c>
      <c r="L32" s="247" t="str">
        <f>[1]МЕНЮ!B775</f>
        <v>Зразы куриные с омлетом и овощами с соусом томатным, 80/20</v>
      </c>
      <c r="M32" s="210"/>
      <c r="N32" s="445">
        <v>100</v>
      </c>
      <c r="O32" s="177">
        <v>12.860000000000001</v>
      </c>
      <c r="P32" s="177">
        <v>14.379999999999999</v>
      </c>
      <c r="Q32" s="177">
        <v>8.36</v>
      </c>
      <c r="R32" s="177">
        <v>215.21999999999997</v>
      </c>
      <c r="S32" s="151"/>
      <c r="T32" s="177">
        <v>4.08</v>
      </c>
      <c r="U32" s="154"/>
    </row>
    <row r="33" spans="1:20" ht="15" customHeight="1" x14ac:dyDescent="0.25">
      <c r="A33" s="30" t="str">
        <f>[2]МЕНЮ!A781</f>
        <v>335/М/ССЖ</v>
      </c>
      <c r="B33" s="248" t="str">
        <f>[2]МЕНЮ!B781</f>
        <v>Макаронные изделия отварные</v>
      </c>
      <c r="C33" s="249"/>
      <c r="D33" s="317">
        <v>110</v>
      </c>
      <c r="E33" s="177">
        <v>3.64</v>
      </c>
      <c r="F33" s="178">
        <v>3.3</v>
      </c>
      <c r="G33" s="177">
        <v>22.48</v>
      </c>
      <c r="H33" s="177">
        <v>133.58000000000001</v>
      </c>
      <c r="I33" s="151"/>
      <c r="J33" s="180"/>
      <c r="K33" s="30" t="str">
        <f>[1]МЕНЮ!A776</f>
        <v>335/М/ССЖ</v>
      </c>
      <c r="L33" s="248" t="str">
        <f>[1]МЕНЮ!B776</f>
        <v>Макаронные изделия отварные</v>
      </c>
      <c r="M33" s="249"/>
      <c r="N33" s="445">
        <v>130</v>
      </c>
      <c r="O33" s="177">
        <v>4.47</v>
      </c>
      <c r="P33" s="177">
        <v>4.12</v>
      </c>
      <c r="Q33" s="177">
        <v>27.62</v>
      </c>
      <c r="R33" s="177">
        <v>164.69</v>
      </c>
      <c r="S33" s="151"/>
      <c r="T33" s="180"/>
    </row>
    <row r="34" spans="1:20" ht="15" customHeight="1" x14ac:dyDescent="0.25">
      <c r="A34" s="30" t="str">
        <f>[2]МЕНЮ!A782</f>
        <v>376/И</v>
      </c>
      <c r="B34" s="248" t="str">
        <f>[2]МЕНЮ!B782</f>
        <v>Чай с шиповником, 180/8</v>
      </c>
      <c r="C34" s="249"/>
      <c r="D34" s="317">
        <v>180</v>
      </c>
      <c r="E34" s="178">
        <v>0.2</v>
      </c>
      <c r="F34" s="177">
        <v>0.05</v>
      </c>
      <c r="G34" s="177">
        <v>9.4700000000000006</v>
      </c>
      <c r="H34" s="178">
        <v>41.2</v>
      </c>
      <c r="I34" s="151"/>
      <c r="J34" s="177">
        <v>30.05</v>
      </c>
      <c r="K34" s="30" t="str">
        <f>[1]МЕНЮ!A777</f>
        <v>376/И</v>
      </c>
      <c r="L34" s="248" t="str">
        <f>[1]МЕНЮ!B777</f>
        <v>Чай с шиповником, 180/10</v>
      </c>
      <c r="M34" s="249"/>
      <c r="N34" s="445">
        <v>180</v>
      </c>
      <c r="O34" s="178">
        <v>0.2</v>
      </c>
      <c r="P34" s="177">
        <v>0.05</v>
      </c>
      <c r="Q34" s="177">
        <v>11.46</v>
      </c>
      <c r="R34" s="177">
        <v>49.18</v>
      </c>
      <c r="S34" s="151"/>
      <c r="T34" s="177">
        <v>30.05</v>
      </c>
    </row>
    <row r="35" spans="1:20" ht="15.75" customHeight="1" thickBot="1" x14ac:dyDescent="0.3">
      <c r="A35" s="30">
        <f>[2]МЕНЮ!A783</f>
        <v>0</v>
      </c>
      <c r="B35" s="240" t="str">
        <f>[2]МЕНЮ!B783</f>
        <v>Хлеб пшеничный</v>
      </c>
      <c r="C35" s="241"/>
      <c r="D35" s="317">
        <v>10</v>
      </c>
      <c r="E35" s="177">
        <v>0.76</v>
      </c>
      <c r="F35" s="177">
        <v>0.08</v>
      </c>
      <c r="G35" s="177">
        <v>4.92</v>
      </c>
      <c r="H35" s="178">
        <v>23.5</v>
      </c>
      <c r="I35" s="151"/>
      <c r="J35" s="180"/>
      <c r="K35" s="30">
        <f>[1]МЕНЮ!A778</f>
        <v>0</v>
      </c>
      <c r="L35" s="240" t="str">
        <f>[1]МЕНЮ!B778</f>
        <v>Хлеб пшеничный</v>
      </c>
      <c r="M35" s="241"/>
      <c r="N35" s="445">
        <v>20</v>
      </c>
      <c r="O35" s="177">
        <v>1.52</v>
      </c>
      <c r="P35" s="177">
        <v>0.16</v>
      </c>
      <c r="Q35" s="177">
        <v>9.84</v>
      </c>
      <c r="R35" s="179">
        <v>47</v>
      </c>
      <c r="S35" s="151"/>
      <c r="T35" s="180"/>
    </row>
    <row r="36" spans="1:20" ht="38.25" customHeight="1" x14ac:dyDescent="0.25">
      <c r="A36" s="242" t="s">
        <v>453</v>
      </c>
      <c r="B36" s="238"/>
      <c r="C36" s="238"/>
      <c r="D36" s="238"/>
      <c r="E36" s="238" t="s">
        <v>11</v>
      </c>
      <c r="F36" s="238"/>
      <c r="G36" s="238"/>
      <c r="H36" s="237" t="s">
        <v>12</v>
      </c>
      <c r="I36" s="150" t="s">
        <v>415</v>
      </c>
      <c r="J36" s="34" t="s">
        <v>13</v>
      </c>
      <c r="K36" s="242" t="s">
        <v>454</v>
      </c>
      <c r="L36" s="238"/>
      <c r="M36" s="238"/>
      <c r="N36" s="238"/>
      <c r="O36" s="238" t="s">
        <v>11</v>
      </c>
      <c r="P36" s="238"/>
      <c r="Q36" s="238"/>
      <c r="R36" s="237" t="s">
        <v>12</v>
      </c>
      <c r="S36" s="150" t="s">
        <v>415</v>
      </c>
      <c r="T36" s="34" t="s">
        <v>13</v>
      </c>
    </row>
    <row r="37" spans="1:20" x14ac:dyDescent="0.25">
      <c r="A37" s="243"/>
      <c r="B37" s="244"/>
      <c r="C37" s="244"/>
      <c r="D37" s="244"/>
      <c r="E37" s="173" t="s">
        <v>14</v>
      </c>
      <c r="F37" s="173" t="s">
        <v>15</v>
      </c>
      <c r="G37" s="173" t="s">
        <v>16</v>
      </c>
      <c r="H37" s="239"/>
      <c r="I37" s="150" t="s">
        <v>416</v>
      </c>
      <c r="J37" s="36" t="s">
        <v>17</v>
      </c>
      <c r="K37" s="243"/>
      <c r="L37" s="244"/>
      <c r="M37" s="244"/>
      <c r="N37" s="244"/>
      <c r="O37" s="173" t="s">
        <v>14</v>
      </c>
      <c r="P37" s="173" t="s">
        <v>15</v>
      </c>
      <c r="Q37" s="173" t="s">
        <v>16</v>
      </c>
      <c r="R37" s="239"/>
      <c r="S37" s="150" t="s">
        <v>416</v>
      </c>
      <c r="T37" s="36" t="s">
        <v>17</v>
      </c>
    </row>
    <row r="38" spans="1:20" ht="15.75" thickBot="1" x14ac:dyDescent="0.3">
      <c r="A38" s="245"/>
      <c r="B38" s="246"/>
      <c r="C38" s="246"/>
      <c r="D38" s="246"/>
      <c r="E38" s="153">
        <f>E11+E12+E13+E14+E15+E18+E20+E21+E22+E23+E24+E25+E26+E28+E29+E31+E32+E33+E34+E35</f>
        <v>57.330000000000005</v>
      </c>
      <c r="F38" s="165">
        <f t="shared" ref="F38:J38" si="1">F11+F12+F13+F14+F15+F18+F20+F21+F22+F23+F24+F25+F26+F28+F29+F31+F32+F33+F34+F35</f>
        <v>52.639999999999993</v>
      </c>
      <c r="G38" s="153">
        <f t="shared" si="1"/>
        <v>186.47</v>
      </c>
      <c r="H38" s="153">
        <f t="shared" si="1"/>
        <v>1464.8300000000002</v>
      </c>
      <c r="I38" s="163">
        <f t="shared" si="1"/>
        <v>0</v>
      </c>
      <c r="J38" s="163">
        <f t="shared" si="1"/>
        <v>82.54</v>
      </c>
      <c r="K38" s="245"/>
      <c r="L38" s="246"/>
      <c r="M38" s="246"/>
      <c r="N38" s="246"/>
      <c r="O38" s="153">
        <f>O35+O34+O33+O32+O31+O29+O28+O26+O24+O23+O22+O21+O20+O18+O16+O15+O14+O13+O12+O11+O25</f>
        <v>69.84</v>
      </c>
      <c r="P38" s="153">
        <f t="shared" ref="P38:T38" si="2">P35+P34+P33+P32+P31+P29+P28+P26+P24+P23+P22+P21+P20+P18+P16+P15+P14+P13+P12+P11+P25</f>
        <v>70.010000000000005</v>
      </c>
      <c r="Q38" s="153">
        <f t="shared" si="2"/>
        <v>258.56</v>
      </c>
      <c r="R38" s="153">
        <f t="shared" si="2"/>
        <v>1959.3699999999994</v>
      </c>
      <c r="S38" s="153">
        <f t="shared" si="2"/>
        <v>0</v>
      </c>
      <c r="T38" s="153">
        <f t="shared" si="2"/>
        <v>95.47</v>
      </c>
    </row>
  </sheetData>
  <mergeCells count="72">
    <mergeCell ref="O36:Q36"/>
    <mergeCell ref="R36:R37"/>
    <mergeCell ref="B35:C35"/>
    <mergeCell ref="L35:M35"/>
    <mergeCell ref="A36:D38"/>
    <mergeCell ref="E36:G36"/>
    <mergeCell ref="H36:H37"/>
    <mergeCell ref="K36:N38"/>
    <mergeCell ref="B32:C32"/>
    <mergeCell ref="L32:M32"/>
    <mergeCell ref="B33:C33"/>
    <mergeCell ref="L33:M33"/>
    <mergeCell ref="B34:C34"/>
    <mergeCell ref="L34:M34"/>
    <mergeCell ref="B29:C29"/>
    <mergeCell ref="L29:M29"/>
    <mergeCell ref="A30:J30"/>
    <mergeCell ref="K30:T30"/>
    <mergeCell ref="B31:C31"/>
    <mergeCell ref="L31:M31"/>
    <mergeCell ref="B26:C26"/>
    <mergeCell ref="L26:M26"/>
    <mergeCell ref="A27:J27"/>
    <mergeCell ref="K27:T27"/>
    <mergeCell ref="B28:C28"/>
    <mergeCell ref="L28:M28"/>
    <mergeCell ref="B23:C23"/>
    <mergeCell ref="L23:M23"/>
    <mergeCell ref="B24:C24"/>
    <mergeCell ref="L24:M24"/>
    <mergeCell ref="B25:C25"/>
    <mergeCell ref="L25:M25"/>
    <mergeCell ref="B20:C20"/>
    <mergeCell ref="L20:M20"/>
    <mergeCell ref="B21:C21"/>
    <mergeCell ref="L21:M21"/>
    <mergeCell ref="B22:C22"/>
    <mergeCell ref="L22:M22"/>
    <mergeCell ref="A17:J17"/>
    <mergeCell ref="K17:T17"/>
    <mergeCell ref="B18:C18"/>
    <mergeCell ref="L18:M18"/>
    <mergeCell ref="A19:J19"/>
    <mergeCell ref="K19:T19"/>
    <mergeCell ref="B14:C14"/>
    <mergeCell ref="L14:M14"/>
    <mergeCell ref="B15:C15"/>
    <mergeCell ref="L15:M15"/>
    <mergeCell ref="B16:C16"/>
    <mergeCell ref="L16:M16"/>
    <mergeCell ref="B11:C11"/>
    <mergeCell ref="L11:M11"/>
    <mergeCell ref="B12:C12"/>
    <mergeCell ref="L12:M12"/>
    <mergeCell ref="B13:C13"/>
    <mergeCell ref="L13:M13"/>
    <mergeCell ref="L8:M9"/>
    <mergeCell ref="N8:N9"/>
    <mergeCell ref="O8:Q8"/>
    <mergeCell ref="R8:R9"/>
    <mergeCell ref="A10:J10"/>
    <mergeCell ref="K10:T10"/>
    <mergeCell ref="A1:J1"/>
    <mergeCell ref="K1:T1"/>
    <mergeCell ref="D5:H5"/>
    <mergeCell ref="N5:R5"/>
    <mergeCell ref="A8:A9"/>
    <mergeCell ref="B8:C9"/>
    <mergeCell ref="D8:D9"/>
    <mergeCell ref="E8:G8"/>
    <mergeCell ref="H8:H9"/>
    <mergeCell ref="K8:K9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42"/>
  <sheetViews>
    <sheetView topLeftCell="A4" workbookViewId="0">
      <selection activeCell="D45" sqref="D45"/>
    </sheetView>
  </sheetViews>
  <sheetFormatPr defaultRowHeight="15" x14ac:dyDescent="0.25"/>
  <cols>
    <col min="3" max="3" width="18.140625" customWidth="1"/>
    <col min="4" max="4" width="9.85546875" bestFit="1" customWidth="1"/>
    <col min="12" max="12" width="26.42578125" customWidth="1"/>
    <col min="13" max="13" width="10.28515625" customWidth="1"/>
  </cols>
  <sheetData>
    <row r="1" spans="1:18" x14ac:dyDescent="0.25">
      <c r="A1" s="1">
        <v>18</v>
      </c>
      <c r="B1" s="5" t="s">
        <v>1</v>
      </c>
      <c r="C1" s="6">
        <v>18</v>
      </c>
      <c r="D1" s="2"/>
      <c r="E1" s="2"/>
      <c r="F1" s="2"/>
      <c r="G1" s="2"/>
      <c r="H1" s="3"/>
      <c r="I1" s="4"/>
      <c r="J1" s="1">
        <v>18</v>
      </c>
      <c r="K1" s="5" t="s">
        <v>1</v>
      </c>
      <c r="L1" s="6">
        <v>3</v>
      </c>
      <c r="M1" s="2"/>
      <c r="N1" s="2"/>
      <c r="O1" s="2"/>
      <c r="P1" s="2"/>
      <c r="Q1" s="3"/>
      <c r="R1" s="4"/>
    </row>
    <row r="2" spans="1:18" x14ac:dyDescent="0.25">
      <c r="A2" s="1"/>
      <c r="B2" s="5" t="s">
        <v>2</v>
      </c>
      <c r="C2" s="6">
        <v>4</v>
      </c>
      <c r="D2" s="2"/>
      <c r="E2" s="2"/>
      <c r="F2" s="2"/>
      <c r="G2" s="2"/>
      <c r="H2" s="3"/>
      <c r="I2" s="4"/>
      <c r="J2" s="1"/>
      <c r="K2" s="5" t="s">
        <v>2</v>
      </c>
      <c r="L2" s="6">
        <v>4</v>
      </c>
      <c r="M2" s="2"/>
      <c r="N2" s="2"/>
      <c r="O2" s="2"/>
      <c r="P2" s="2"/>
      <c r="Q2" s="3"/>
      <c r="R2" s="4"/>
    </row>
    <row r="3" spans="1:18" x14ac:dyDescent="0.25">
      <c r="A3" s="1"/>
      <c r="B3" s="5" t="s">
        <v>3</v>
      </c>
      <c r="C3" s="7" t="s">
        <v>4</v>
      </c>
      <c r="D3" s="262" t="s">
        <v>5</v>
      </c>
      <c r="E3" s="262"/>
      <c r="F3" s="262"/>
      <c r="G3" s="262"/>
      <c r="H3" s="262"/>
      <c r="I3" s="4"/>
      <c r="J3" s="1"/>
      <c r="K3" s="5" t="s">
        <v>3</v>
      </c>
      <c r="L3" s="7" t="s">
        <v>4</v>
      </c>
      <c r="M3" s="262" t="s">
        <v>5</v>
      </c>
      <c r="N3" s="262"/>
      <c r="O3" s="262"/>
      <c r="P3" s="262"/>
      <c r="Q3" s="262"/>
      <c r="R3" s="4"/>
    </row>
    <row r="4" spans="1:18" x14ac:dyDescent="0.25">
      <c r="A4" s="50"/>
      <c r="B4" s="51" t="s">
        <v>6</v>
      </c>
      <c r="C4" s="9" t="s">
        <v>7</v>
      </c>
      <c r="D4" s="7"/>
      <c r="E4" s="7"/>
      <c r="F4" s="7"/>
      <c r="G4" s="7"/>
      <c r="H4" s="52"/>
      <c r="I4" s="53"/>
      <c r="J4" s="50"/>
      <c r="K4" s="51" t="s">
        <v>6</v>
      </c>
      <c r="L4" s="9" t="s">
        <v>276</v>
      </c>
      <c r="M4" s="7"/>
      <c r="N4" s="7"/>
      <c r="O4" s="7"/>
      <c r="P4" s="7"/>
      <c r="Q4" s="52"/>
      <c r="R4" s="53"/>
    </row>
    <row r="5" spans="1:18" x14ac:dyDescent="0.25">
      <c r="A5" s="1"/>
      <c r="B5" s="2"/>
      <c r="C5" s="2"/>
      <c r="D5" s="99">
        <v>44463</v>
      </c>
      <c r="E5" s="2"/>
      <c r="F5" s="2"/>
      <c r="G5" s="2"/>
      <c r="H5" s="3"/>
      <c r="I5" s="4"/>
      <c r="J5" s="1"/>
      <c r="K5" s="2"/>
      <c r="L5" s="2"/>
      <c r="M5" s="99">
        <v>44463</v>
      </c>
      <c r="N5" s="2"/>
      <c r="O5" s="2"/>
      <c r="P5" s="2"/>
      <c r="Q5" s="3"/>
      <c r="R5" s="4"/>
    </row>
    <row r="6" spans="1:18" ht="25.5" x14ac:dyDescent="0.25">
      <c r="A6" s="233" t="s">
        <v>8</v>
      </c>
      <c r="B6" s="263" t="s">
        <v>9</v>
      </c>
      <c r="C6" s="264"/>
      <c r="D6" s="234" t="s">
        <v>375</v>
      </c>
      <c r="E6" s="234" t="s">
        <v>11</v>
      </c>
      <c r="F6" s="234"/>
      <c r="G6" s="234"/>
      <c r="H6" s="235" t="s">
        <v>12</v>
      </c>
      <c r="I6" s="12" t="s">
        <v>13</v>
      </c>
      <c r="J6" s="233" t="s">
        <v>8</v>
      </c>
      <c r="K6" s="234" t="s">
        <v>9</v>
      </c>
      <c r="L6" s="234"/>
      <c r="M6" s="234" t="s">
        <v>372</v>
      </c>
      <c r="N6" s="234" t="s">
        <v>11</v>
      </c>
      <c r="O6" s="234"/>
      <c r="P6" s="234"/>
      <c r="Q6" s="235" t="s">
        <v>12</v>
      </c>
      <c r="R6" s="12" t="s">
        <v>13</v>
      </c>
    </row>
    <row r="7" spans="1:18" x14ac:dyDescent="0.25">
      <c r="A7" s="233"/>
      <c r="B7" s="265"/>
      <c r="C7" s="266"/>
      <c r="D7" s="234"/>
      <c r="E7" s="147" t="s">
        <v>14</v>
      </c>
      <c r="F7" s="147" t="s">
        <v>15</v>
      </c>
      <c r="G7" s="147" t="s">
        <v>16</v>
      </c>
      <c r="H7" s="235"/>
      <c r="I7" s="12" t="s">
        <v>17</v>
      </c>
      <c r="J7" s="233"/>
      <c r="K7" s="234"/>
      <c r="L7" s="234"/>
      <c r="M7" s="234"/>
      <c r="N7" s="147" t="s">
        <v>14</v>
      </c>
      <c r="O7" s="147" t="s">
        <v>15</v>
      </c>
      <c r="P7" s="147" t="s">
        <v>16</v>
      </c>
      <c r="Q7" s="235"/>
      <c r="R7" s="12" t="s">
        <v>17</v>
      </c>
    </row>
    <row r="8" spans="1:18" x14ac:dyDescent="0.25">
      <c r="A8" s="261" t="s">
        <v>18</v>
      </c>
      <c r="B8" s="256"/>
      <c r="C8" s="256"/>
      <c r="D8" s="256"/>
      <c r="E8" s="256"/>
      <c r="F8" s="256"/>
      <c r="G8" s="256"/>
      <c r="H8" s="256"/>
      <c r="I8" s="257"/>
      <c r="J8" s="261" t="s">
        <v>410</v>
      </c>
      <c r="K8" s="256"/>
      <c r="L8" s="256"/>
      <c r="M8" s="256"/>
      <c r="N8" s="256"/>
      <c r="O8" s="256"/>
      <c r="P8" s="256"/>
      <c r="Q8" s="256"/>
      <c r="R8" s="257"/>
    </row>
    <row r="9" spans="1:18" x14ac:dyDescent="0.25">
      <c r="A9" s="13">
        <v>237</v>
      </c>
      <c r="B9" s="250" t="s">
        <v>92</v>
      </c>
      <c r="C9" s="249"/>
      <c r="D9" s="14">
        <v>75</v>
      </c>
      <c r="E9" s="15">
        <v>11.3</v>
      </c>
      <c r="F9" s="15">
        <v>9.5</v>
      </c>
      <c r="G9" s="15">
        <v>8.23</v>
      </c>
      <c r="H9" s="16">
        <v>235.02</v>
      </c>
      <c r="I9" s="17">
        <v>0.2</v>
      </c>
      <c r="J9" s="13">
        <v>237</v>
      </c>
      <c r="K9" s="260" t="s">
        <v>92</v>
      </c>
      <c r="L9" s="260"/>
      <c r="M9" s="14">
        <v>100</v>
      </c>
      <c r="N9" s="15">
        <v>15.1</v>
      </c>
      <c r="O9" s="15">
        <v>12.64</v>
      </c>
      <c r="P9" s="15">
        <v>10.59</v>
      </c>
      <c r="Q9" s="16">
        <v>320.19</v>
      </c>
      <c r="R9" s="20">
        <v>0.25</v>
      </c>
    </row>
    <row r="10" spans="1:18" x14ac:dyDescent="0.25">
      <c r="A10" s="13" t="s">
        <v>249</v>
      </c>
      <c r="B10" s="250" t="s">
        <v>250</v>
      </c>
      <c r="C10" s="249"/>
      <c r="D10" s="14">
        <v>20</v>
      </c>
      <c r="E10" s="15">
        <v>0.1</v>
      </c>
      <c r="F10" s="18">
        <v>0</v>
      </c>
      <c r="G10" s="15">
        <v>10.11</v>
      </c>
      <c r="H10" s="16">
        <v>48.6</v>
      </c>
      <c r="I10" s="17">
        <v>0.1</v>
      </c>
      <c r="J10" s="13" t="s">
        <v>249</v>
      </c>
      <c r="K10" s="260" t="s">
        <v>250</v>
      </c>
      <c r="L10" s="260"/>
      <c r="M10" s="14">
        <v>25</v>
      </c>
      <c r="N10" s="16">
        <v>0.12</v>
      </c>
      <c r="O10" s="16">
        <v>0</v>
      </c>
      <c r="P10" s="16">
        <v>12.8</v>
      </c>
      <c r="Q10" s="16">
        <v>61.3</v>
      </c>
      <c r="R10" s="20">
        <v>0.12</v>
      </c>
    </row>
    <row r="11" spans="1:18" x14ac:dyDescent="0.25">
      <c r="A11" s="13"/>
      <c r="B11" s="250" t="s">
        <v>23</v>
      </c>
      <c r="C11" s="249"/>
      <c r="D11" s="14">
        <v>20</v>
      </c>
      <c r="E11" s="15">
        <v>1.54</v>
      </c>
      <c r="F11" s="16">
        <v>0.54220000000000002</v>
      </c>
      <c r="G11" s="15">
        <v>9.7200000000000006</v>
      </c>
      <c r="H11" s="16">
        <v>48.64</v>
      </c>
      <c r="I11" s="21"/>
      <c r="J11" s="13"/>
      <c r="K11" s="260" t="s">
        <v>23</v>
      </c>
      <c r="L11" s="260"/>
      <c r="M11" s="14">
        <v>30</v>
      </c>
      <c r="N11" s="15">
        <v>2.9</v>
      </c>
      <c r="O11" s="16">
        <v>1.01</v>
      </c>
      <c r="P11" s="16">
        <v>15.6</v>
      </c>
      <c r="Q11" s="16">
        <v>79.099999999999994</v>
      </c>
      <c r="R11" s="20"/>
    </row>
    <row r="12" spans="1:18" x14ac:dyDescent="0.25">
      <c r="A12" s="13">
        <v>395</v>
      </c>
      <c r="B12" s="250" t="s">
        <v>24</v>
      </c>
      <c r="C12" s="249"/>
      <c r="D12" s="14">
        <v>150</v>
      </c>
      <c r="E12" s="15">
        <v>2.2400000000000002</v>
      </c>
      <c r="F12" s="15">
        <v>2.4</v>
      </c>
      <c r="G12" s="14">
        <v>11.9</v>
      </c>
      <c r="H12" s="16">
        <v>79.14</v>
      </c>
      <c r="I12" s="17">
        <v>1.4</v>
      </c>
      <c r="J12" s="13">
        <v>395</v>
      </c>
      <c r="K12" s="260" t="s">
        <v>277</v>
      </c>
      <c r="L12" s="260"/>
      <c r="M12" s="14">
        <v>180</v>
      </c>
      <c r="N12" s="15">
        <v>2.6</v>
      </c>
      <c r="O12" s="15">
        <v>2.9</v>
      </c>
      <c r="P12" s="15">
        <v>14.01</v>
      </c>
      <c r="Q12" s="15">
        <v>95.56</v>
      </c>
      <c r="R12" s="20">
        <v>1.7</v>
      </c>
    </row>
    <row r="13" spans="1:18" x14ac:dyDescent="0.25">
      <c r="A13" s="13"/>
      <c r="B13" s="250" t="s">
        <v>137</v>
      </c>
      <c r="C13" s="249"/>
      <c r="D13" s="14">
        <v>100</v>
      </c>
      <c r="E13" s="15">
        <v>0.33</v>
      </c>
      <c r="F13" s="15">
        <v>0</v>
      </c>
      <c r="G13" s="15">
        <v>10.3</v>
      </c>
      <c r="H13" s="16">
        <v>47.5</v>
      </c>
      <c r="I13" s="23">
        <v>5</v>
      </c>
      <c r="J13" s="13"/>
      <c r="K13" s="260" t="s">
        <v>137</v>
      </c>
      <c r="L13" s="260"/>
      <c r="M13" s="14">
        <v>120</v>
      </c>
      <c r="N13" s="15">
        <v>0.4</v>
      </c>
      <c r="O13" s="15">
        <v>0.4</v>
      </c>
      <c r="P13" s="15">
        <v>12.4</v>
      </c>
      <c r="Q13" s="16">
        <v>56.4</v>
      </c>
      <c r="R13" s="23">
        <v>6</v>
      </c>
    </row>
    <row r="14" spans="1:18" x14ac:dyDescent="0.25">
      <c r="A14" s="261" t="s">
        <v>26</v>
      </c>
      <c r="B14" s="256"/>
      <c r="C14" s="256"/>
      <c r="D14" s="256"/>
      <c r="E14" s="256"/>
      <c r="F14" s="256"/>
      <c r="G14" s="256"/>
      <c r="H14" s="256"/>
      <c r="I14" s="257"/>
      <c r="J14" s="261" t="s">
        <v>408</v>
      </c>
      <c r="K14" s="256"/>
      <c r="L14" s="256"/>
      <c r="M14" s="256"/>
      <c r="N14" s="256"/>
      <c r="O14" s="256"/>
      <c r="P14" s="256"/>
      <c r="Q14" s="256"/>
      <c r="R14" s="257"/>
    </row>
    <row r="15" spans="1:18" x14ac:dyDescent="0.25">
      <c r="A15" s="22" t="s">
        <v>27</v>
      </c>
      <c r="B15" s="250" t="s">
        <v>391</v>
      </c>
      <c r="C15" s="249"/>
      <c r="D15" s="14">
        <v>100</v>
      </c>
      <c r="E15" s="15">
        <v>0.1</v>
      </c>
      <c r="F15" s="18"/>
      <c r="G15" s="15">
        <v>10.3</v>
      </c>
      <c r="H15" s="16">
        <v>42</v>
      </c>
      <c r="I15" s="17">
        <v>0.8</v>
      </c>
      <c r="J15" s="22" t="s">
        <v>27</v>
      </c>
      <c r="K15" s="260" t="s">
        <v>391</v>
      </c>
      <c r="L15" s="260"/>
      <c r="M15" s="14">
        <v>100</v>
      </c>
      <c r="N15" s="15">
        <v>0.1</v>
      </c>
      <c r="O15" s="18"/>
      <c r="P15" s="15">
        <v>10.3</v>
      </c>
      <c r="Q15" s="16">
        <v>42</v>
      </c>
      <c r="R15" s="17">
        <v>0.8</v>
      </c>
    </row>
    <row r="16" spans="1:18" x14ac:dyDescent="0.25">
      <c r="A16" s="261" t="s">
        <v>29</v>
      </c>
      <c r="B16" s="256"/>
      <c r="C16" s="256"/>
      <c r="D16" s="256"/>
      <c r="E16" s="256"/>
      <c r="F16" s="256"/>
      <c r="G16" s="256"/>
      <c r="H16" s="256"/>
      <c r="I16" s="257"/>
      <c r="J16" s="261" t="s">
        <v>409</v>
      </c>
      <c r="K16" s="256"/>
      <c r="L16" s="256"/>
      <c r="M16" s="256"/>
      <c r="N16" s="256"/>
      <c r="O16" s="256"/>
      <c r="P16" s="256"/>
      <c r="Q16" s="256"/>
      <c r="R16" s="257"/>
    </row>
    <row r="17" spans="1:18" ht="26.45" customHeight="1" x14ac:dyDescent="0.25">
      <c r="A17" s="30">
        <v>20</v>
      </c>
      <c r="B17" s="209" t="s">
        <v>96</v>
      </c>
      <c r="C17" s="210"/>
      <c r="D17" s="25">
        <v>40</v>
      </c>
      <c r="E17" s="27">
        <v>0.56399999999999995</v>
      </c>
      <c r="F17" s="27">
        <v>2.0299999999999998</v>
      </c>
      <c r="G17" s="26">
        <v>5.6</v>
      </c>
      <c r="H17" s="27">
        <v>35.200000000000003</v>
      </c>
      <c r="I17" s="28">
        <v>14</v>
      </c>
      <c r="J17" s="30">
        <v>20</v>
      </c>
      <c r="K17" s="209" t="s">
        <v>96</v>
      </c>
      <c r="L17" s="210"/>
      <c r="M17" s="25">
        <v>60</v>
      </c>
      <c r="N17" s="27">
        <v>0.84</v>
      </c>
      <c r="O17" s="26">
        <v>3.1</v>
      </c>
      <c r="P17" s="26">
        <v>8.4</v>
      </c>
      <c r="Q17" s="27">
        <v>48.75</v>
      </c>
      <c r="R17" s="28">
        <v>21</v>
      </c>
    </row>
    <row r="18" spans="1:18" ht="16.899999999999999" customHeight="1" x14ac:dyDescent="0.25">
      <c r="A18" s="31" t="s">
        <v>57</v>
      </c>
      <c r="B18" s="250" t="s">
        <v>58</v>
      </c>
      <c r="C18" s="249"/>
      <c r="D18" s="14">
        <v>165</v>
      </c>
      <c r="E18" s="15">
        <v>3.6</v>
      </c>
      <c r="F18" s="15">
        <v>6.3</v>
      </c>
      <c r="G18" s="15">
        <v>12.1</v>
      </c>
      <c r="H18" s="16">
        <v>153.1</v>
      </c>
      <c r="I18" s="17">
        <v>4.4000000000000004</v>
      </c>
      <c r="J18" s="31" t="s">
        <v>57</v>
      </c>
      <c r="K18" s="260" t="s">
        <v>284</v>
      </c>
      <c r="L18" s="260"/>
      <c r="M18" s="14">
        <v>200</v>
      </c>
      <c r="N18" s="15">
        <v>4.0999999999999996</v>
      </c>
      <c r="O18" s="15">
        <v>8</v>
      </c>
      <c r="P18" s="15">
        <v>15.2</v>
      </c>
      <c r="Q18" s="16">
        <v>188</v>
      </c>
      <c r="R18" s="20">
        <v>5.3</v>
      </c>
    </row>
    <row r="19" spans="1:18" ht="27" customHeight="1" x14ac:dyDescent="0.25">
      <c r="A19" s="30">
        <v>281</v>
      </c>
      <c r="B19" s="209" t="s">
        <v>251</v>
      </c>
      <c r="C19" s="210"/>
      <c r="D19" s="25">
        <v>55</v>
      </c>
      <c r="E19" s="26">
        <v>5.7</v>
      </c>
      <c r="F19" s="26">
        <v>7.1</v>
      </c>
      <c r="G19" s="26">
        <v>5.4</v>
      </c>
      <c r="H19" s="27">
        <v>126.5</v>
      </c>
      <c r="I19" s="28">
        <v>0.3</v>
      </c>
      <c r="J19" s="30">
        <v>281</v>
      </c>
      <c r="K19" s="228" t="s">
        <v>251</v>
      </c>
      <c r="L19" s="228"/>
      <c r="M19" s="25">
        <v>70</v>
      </c>
      <c r="N19" s="26">
        <v>7.2</v>
      </c>
      <c r="O19" s="26">
        <v>9.1</v>
      </c>
      <c r="P19" s="26">
        <v>6.87</v>
      </c>
      <c r="Q19" s="27">
        <v>161</v>
      </c>
      <c r="R19" s="32">
        <v>0.35</v>
      </c>
    </row>
    <row r="20" spans="1:18" x14ac:dyDescent="0.25">
      <c r="A20" s="13">
        <v>320</v>
      </c>
      <c r="B20" s="250" t="s">
        <v>252</v>
      </c>
      <c r="C20" s="249"/>
      <c r="D20" s="14">
        <v>100</v>
      </c>
      <c r="E20" s="15">
        <v>2.8</v>
      </c>
      <c r="F20" s="15">
        <v>4.2</v>
      </c>
      <c r="G20" s="15">
        <v>7.5</v>
      </c>
      <c r="H20" s="16">
        <v>116.2</v>
      </c>
      <c r="I20" s="17">
        <v>7</v>
      </c>
      <c r="J20" s="30">
        <v>320</v>
      </c>
      <c r="K20" s="209" t="s">
        <v>252</v>
      </c>
      <c r="L20" s="210"/>
      <c r="M20" s="25">
        <v>110</v>
      </c>
      <c r="N20" s="26">
        <v>3.1</v>
      </c>
      <c r="O20" s="27">
        <v>4.62</v>
      </c>
      <c r="P20" s="27">
        <v>8.25</v>
      </c>
      <c r="Q20" s="27">
        <v>127.82</v>
      </c>
      <c r="R20" s="32">
        <v>7.7</v>
      </c>
    </row>
    <row r="21" spans="1:18" ht="29.45" customHeight="1" x14ac:dyDescent="0.25">
      <c r="A21" s="30">
        <v>376</v>
      </c>
      <c r="B21" s="250" t="s">
        <v>166</v>
      </c>
      <c r="C21" s="249"/>
      <c r="D21" s="25">
        <v>150</v>
      </c>
      <c r="E21" s="26">
        <v>0.5</v>
      </c>
      <c r="F21" s="26">
        <v>0.1</v>
      </c>
      <c r="G21" s="26">
        <v>17.399999999999999</v>
      </c>
      <c r="H21" s="27">
        <v>74.3</v>
      </c>
      <c r="I21" s="28">
        <v>5.5</v>
      </c>
      <c r="J21" s="30">
        <v>376</v>
      </c>
      <c r="K21" s="228" t="s">
        <v>318</v>
      </c>
      <c r="L21" s="228"/>
      <c r="M21" s="25">
        <v>180</v>
      </c>
      <c r="N21" s="27">
        <v>0.7</v>
      </c>
      <c r="O21" s="26">
        <v>0.2</v>
      </c>
      <c r="P21" s="26">
        <v>22.1</v>
      </c>
      <c r="Q21" s="27">
        <v>94.6</v>
      </c>
      <c r="R21" s="32">
        <v>6.6</v>
      </c>
    </row>
    <row r="22" spans="1:18" ht="14.45" customHeight="1" x14ac:dyDescent="0.25">
      <c r="A22" s="30"/>
      <c r="B22" s="90"/>
      <c r="C22" s="91"/>
      <c r="D22" s="25"/>
      <c r="E22" s="26"/>
      <c r="F22" s="26"/>
      <c r="G22" s="26"/>
      <c r="H22" s="27"/>
      <c r="I22" s="28"/>
      <c r="J22" s="30"/>
      <c r="K22" s="267" t="s">
        <v>369</v>
      </c>
      <c r="L22" s="210"/>
      <c r="M22" s="27">
        <v>0.05</v>
      </c>
      <c r="N22" s="27">
        <v>0</v>
      </c>
      <c r="O22" s="27">
        <v>0</v>
      </c>
      <c r="P22" s="27">
        <v>4.5999999999999996</v>
      </c>
      <c r="Q22" s="27">
        <v>0.2</v>
      </c>
      <c r="R22" s="32">
        <v>50</v>
      </c>
    </row>
    <row r="23" spans="1:18" x14ac:dyDescent="0.25">
      <c r="A23" s="13"/>
      <c r="B23" s="250" t="s">
        <v>35</v>
      </c>
      <c r="C23" s="249"/>
      <c r="D23" s="14">
        <v>20</v>
      </c>
      <c r="E23" s="15">
        <v>1.54</v>
      </c>
      <c r="F23" s="16">
        <v>0.54220000000000002</v>
      </c>
      <c r="G23" s="15">
        <v>9.7200000000000006</v>
      </c>
      <c r="H23" s="16">
        <v>48.64</v>
      </c>
      <c r="I23" s="21"/>
      <c r="J23" s="13"/>
      <c r="K23" s="260" t="s">
        <v>23</v>
      </c>
      <c r="L23" s="260"/>
      <c r="M23" s="14">
        <v>30</v>
      </c>
      <c r="N23" s="15">
        <v>2.9</v>
      </c>
      <c r="O23" s="16">
        <v>1.01</v>
      </c>
      <c r="P23" s="16">
        <v>15.6</v>
      </c>
      <c r="Q23" s="16">
        <v>79.099999999999994</v>
      </c>
      <c r="R23" s="20"/>
    </row>
    <row r="24" spans="1:18" ht="13.9" customHeight="1" x14ac:dyDescent="0.25">
      <c r="A24" s="13"/>
      <c r="B24" s="250" t="s">
        <v>36</v>
      </c>
      <c r="C24" s="249"/>
      <c r="D24" s="14">
        <v>20</v>
      </c>
      <c r="E24" s="15">
        <v>1</v>
      </c>
      <c r="F24" s="16">
        <v>0.36</v>
      </c>
      <c r="G24" s="15">
        <v>9.9</v>
      </c>
      <c r="H24" s="16">
        <v>45.6</v>
      </c>
      <c r="I24" s="21"/>
      <c r="J24" s="13"/>
      <c r="K24" s="260" t="s">
        <v>36</v>
      </c>
      <c r="L24" s="260"/>
      <c r="M24" s="14">
        <v>25</v>
      </c>
      <c r="N24" s="16">
        <v>1.47</v>
      </c>
      <c r="O24" s="16">
        <v>0.45</v>
      </c>
      <c r="P24" s="16">
        <v>13.11</v>
      </c>
      <c r="Q24" s="16">
        <v>59.634889999999999</v>
      </c>
      <c r="R24" s="20"/>
    </row>
    <row r="25" spans="1:18" ht="6" hidden="1" customHeight="1" thickBot="1" x14ac:dyDescent="0.3">
      <c r="A25" s="261"/>
      <c r="B25" s="256"/>
      <c r="C25" s="256"/>
      <c r="D25" s="256"/>
      <c r="E25" s="256"/>
      <c r="F25" s="256"/>
      <c r="G25" s="256"/>
      <c r="H25" s="256"/>
      <c r="I25" s="257"/>
      <c r="J25" s="261"/>
      <c r="K25" s="256"/>
      <c r="L25" s="256"/>
      <c r="M25" s="256"/>
      <c r="N25" s="256"/>
      <c r="O25" s="256"/>
      <c r="P25" s="256"/>
      <c r="Q25" s="256"/>
      <c r="R25" s="257"/>
    </row>
    <row r="26" spans="1:18" ht="15.75" hidden="1" thickBot="1" x14ac:dyDescent="0.3">
      <c r="A26" s="13"/>
      <c r="B26" s="250"/>
      <c r="C26" s="249"/>
      <c r="D26" s="14"/>
      <c r="E26" s="15"/>
      <c r="F26" s="15"/>
      <c r="G26" s="15"/>
      <c r="H26" s="16"/>
      <c r="I26" s="17"/>
      <c r="J26" s="13"/>
      <c r="K26" s="260"/>
      <c r="L26" s="260"/>
      <c r="M26" s="14"/>
      <c r="N26" s="15"/>
      <c r="O26" s="15"/>
      <c r="P26" s="15"/>
      <c r="Q26" s="16"/>
      <c r="R26" s="17"/>
    </row>
    <row r="27" spans="1:18" ht="15.75" hidden="1" thickBot="1" x14ac:dyDescent="0.3">
      <c r="A27" s="19"/>
      <c r="B27" s="250"/>
      <c r="C27" s="249"/>
      <c r="D27" s="14"/>
      <c r="E27" s="15"/>
      <c r="F27" s="15"/>
      <c r="G27" s="15"/>
      <c r="H27" s="16"/>
      <c r="I27" s="17"/>
      <c r="J27" s="19"/>
      <c r="K27" s="260"/>
      <c r="L27" s="260"/>
      <c r="M27" s="14"/>
      <c r="N27" s="15"/>
      <c r="O27" s="15"/>
      <c r="P27" s="15"/>
      <c r="Q27" s="15"/>
      <c r="R27" s="20"/>
    </row>
    <row r="28" spans="1:18" ht="15.75" hidden="1" thickBot="1" x14ac:dyDescent="0.3">
      <c r="A28" s="261"/>
      <c r="B28" s="256"/>
      <c r="C28" s="256"/>
      <c r="D28" s="256"/>
      <c r="E28" s="256"/>
      <c r="F28" s="256"/>
      <c r="G28" s="256"/>
      <c r="H28" s="256"/>
      <c r="I28" s="257"/>
      <c r="J28" s="261"/>
      <c r="K28" s="256"/>
      <c r="L28" s="256"/>
      <c r="M28" s="256"/>
      <c r="N28" s="256"/>
      <c r="O28" s="256"/>
      <c r="P28" s="256"/>
      <c r="Q28" s="256"/>
      <c r="R28" s="257"/>
    </row>
    <row r="29" spans="1:18" ht="15.75" hidden="1" thickBot="1" x14ac:dyDescent="0.3">
      <c r="A29" s="13"/>
      <c r="B29" s="250"/>
      <c r="C29" s="249"/>
      <c r="D29" s="14"/>
      <c r="E29" s="15"/>
      <c r="F29" s="15"/>
      <c r="G29" s="15"/>
      <c r="H29" s="16"/>
      <c r="I29" s="17"/>
      <c r="J29" s="13"/>
      <c r="K29" s="260"/>
      <c r="L29" s="260"/>
      <c r="M29" s="14"/>
      <c r="N29" s="15"/>
      <c r="O29" s="15"/>
      <c r="P29" s="15"/>
      <c r="Q29" s="16"/>
      <c r="R29" s="20"/>
    </row>
    <row r="30" spans="1:18" ht="15.75" hidden="1" thickBot="1" x14ac:dyDescent="0.3">
      <c r="A30" s="13"/>
      <c r="B30" s="250"/>
      <c r="C30" s="249"/>
      <c r="D30" s="14"/>
      <c r="E30" s="15"/>
      <c r="F30" s="15"/>
      <c r="G30" s="15"/>
      <c r="H30" s="15"/>
      <c r="I30" s="17"/>
      <c r="J30" s="13"/>
      <c r="K30" s="260"/>
      <c r="L30" s="260"/>
      <c r="M30" s="14"/>
      <c r="N30" s="15"/>
      <c r="O30" s="15"/>
      <c r="P30" s="15"/>
      <c r="Q30" s="15"/>
      <c r="R30" s="17"/>
    </row>
    <row r="31" spans="1:18" ht="15.75" hidden="1" thickBot="1" x14ac:dyDescent="0.3">
      <c r="A31" s="13"/>
      <c r="B31" s="250"/>
      <c r="C31" s="249"/>
      <c r="D31" s="14"/>
      <c r="E31" s="15"/>
      <c r="F31" s="15"/>
      <c r="G31" s="15"/>
      <c r="H31" s="16"/>
      <c r="I31" s="21"/>
      <c r="J31" s="42"/>
      <c r="K31" s="260"/>
      <c r="L31" s="260"/>
      <c r="M31" s="14"/>
      <c r="N31" s="15"/>
      <c r="O31" s="15"/>
      <c r="P31" s="15"/>
      <c r="Q31" s="16"/>
      <c r="R31" s="21"/>
    </row>
    <row r="32" spans="1:18" ht="1.1499999999999999" customHeight="1" thickBot="1" x14ac:dyDescent="0.3">
      <c r="A32" s="13"/>
      <c r="B32" s="250"/>
      <c r="C32" s="249"/>
      <c r="D32" s="14"/>
      <c r="E32" s="15"/>
      <c r="F32" s="16"/>
      <c r="G32" s="15"/>
      <c r="H32" s="16"/>
      <c r="I32" s="17"/>
      <c r="J32" s="13"/>
      <c r="K32" s="250"/>
      <c r="L32" s="249"/>
      <c r="M32" s="14"/>
      <c r="N32" s="16"/>
      <c r="O32" s="16"/>
      <c r="P32" s="16"/>
      <c r="Q32" s="16"/>
      <c r="R32" s="20"/>
    </row>
    <row r="33" spans="1:18" ht="27" hidden="1" customHeight="1" thickBot="1" x14ac:dyDescent="0.3">
      <c r="A33" s="13"/>
      <c r="B33" s="250"/>
      <c r="C33" s="249"/>
      <c r="D33" s="14"/>
      <c r="E33" s="15"/>
      <c r="F33" s="15"/>
      <c r="G33" s="15"/>
      <c r="H33" s="16"/>
      <c r="I33" s="17"/>
      <c r="J33" s="13"/>
      <c r="K33" s="260"/>
      <c r="L33" s="260"/>
      <c r="M33" s="14"/>
      <c r="N33" s="15"/>
      <c r="O33" s="15"/>
      <c r="P33" s="15"/>
      <c r="Q33" s="15"/>
      <c r="R33" s="20"/>
    </row>
    <row r="34" spans="1:18" ht="46.9" hidden="1" customHeight="1" thickBot="1" x14ac:dyDescent="0.3">
      <c r="A34" s="13"/>
      <c r="B34" s="250"/>
      <c r="C34" s="249"/>
      <c r="D34" s="14"/>
      <c r="E34" s="15"/>
      <c r="F34" s="16"/>
      <c r="G34" s="15"/>
      <c r="H34" s="16"/>
      <c r="I34" s="21"/>
      <c r="J34" s="13"/>
      <c r="K34" s="260"/>
      <c r="L34" s="260"/>
      <c r="M34" s="14"/>
      <c r="N34" s="16"/>
      <c r="O34" s="16"/>
      <c r="P34" s="16"/>
      <c r="Q34" s="16"/>
      <c r="R34" s="20"/>
    </row>
    <row r="35" spans="1:18" ht="88.15" hidden="1" customHeight="1" thickBot="1" x14ac:dyDescent="0.3">
      <c r="A35" s="13"/>
      <c r="B35" s="268"/>
      <c r="C35" s="241"/>
      <c r="D35" s="14"/>
      <c r="E35" s="15"/>
      <c r="F35" s="16"/>
      <c r="G35" s="15"/>
      <c r="H35" s="16"/>
      <c r="I35" s="21"/>
      <c r="J35" s="13"/>
      <c r="K35" s="260"/>
      <c r="L35" s="260"/>
      <c r="M35" s="14"/>
      <c r="N35" s="15"/>
      <c r="O35" s="16"/>
      <c r="P35" s="15"/>
      <c r="Q35" s="16"/>
      <c r="R35" s="21"/>
    </row>
    <row r="36" spans="1:18" ht="24" x14ac:dyDescent="0.25">
      <c r="A36" s="269" t="s">
        <v>257</v>
      </c>
      <c r="B36" s="270"/>
      <c r="C36" s="270"/>
      <c r="D36" s="271"/>
      <c r="E36" s="238" t="s">
        <v>11</v>
      </c>
      <c r="F36" s="238"/>
      <c r="G36" s="238"/>
      <c r="H36" s="237" t="s">
        <v>12</v>
      </c>
      <c r="I36" s="34" t="s">
        <v>13</v>
      </c>
      <c r="J36" s="269" t="s">
        <v>358</v>
      </c>
      <c r="K36" s="270"/>
      <c r="L36" s="270"/>
      <c r="M36" s="271"/>
      <c r="N36" s="238" t="s">
        <v>11</v>
      </c>
      <c r="O36" s="238"/>
      <c r="P36" s="238"/>
      <c r="Q36" s="237" t="s">
        <v>12</v>
      </c>
      <c r="R36" s="34" t="s">
        <v>13</v>
      </c>
    </row>
    <row r="37" spans="1:18" x14ac:dyDescent="0.25">
      <c r="A37" s="272"/>
      <c r="B37" s="273"/>
      <c r="C37" s="273"/>
      <c r="D37" s="274"/>
      <c r="E37" s="148" t="s">
        <v>14</v>
      </c>
      <c r="F37" s="148" t="s">
        <v>15</v>
      </c>
      <c r="G37" s="148" t="s">
        <v>16</v>
      </c>
      <c r="H37" s="239"/>
      <c r="I37" s="36" t="s">
        <v>17</v>
      </c>
      <c r="J37" s="272"/>
      <c r="K37" s="273"/>
      <c r="L37" s="273"/>
      <c r="M37" s="274"/>
      <c r="N37" s="148" t="s">
        <v>14</v>
      </c>
      <c r="O37" s="148" t="s">
        <v>15</v>
      </c>
      <c r="P37" s="148" t="s">
        <v>16</v>
      </c>
      <c r="Q37" s="239"/>
      <c r="R37" s="36" t="s">
        <v>17</v>
      </c>
    </row>
    <row r="38" spans="1:18" ht="15.75" thickBot="1" x14ac:dyDescent="0.3">
      <c r="A38" s="275"/>
      <c r="B38" s="276"/>
      <c r="C38" s="276"/>
      <c r="D38" s="277"/>
      <c r="E38" s="37">
        <f>E35+E34+E33+E32+E31+E30+E29+E27+E26+E24+E23+E21+E20+E19+E18+E17+E15+E13+E12+E11+E10+E9</f>
        <v>31.313999999999997</v>
      </c>
      <c r="F38" s="37">
        <f>F35+F34+F33+F32+F31+F30+F29+F27+F26+F24+F23+F21+F20+F19+F18+F17+F15+F13+F12+F11+F10+F9</f>
        <v>33.074399999999997</v>
      </c>
      <c r="G38" s="37">
        <f>G35+G34+G33+G32+G31+G30+G29+G27+G26+G24+G23+G21+G20+G19+G18+G17+G15+G13+G12+G11+G10+G9</f>
        <v>128.17999999999998</v>
      </c>
      <c r="H38" s="37">
        <f>H35+H34+H33+H32+H31+H30+H29+H27+H26+H24+H23+H21+H20+H19+H18+H17+H15+H13+H12+H11+H10+H9</f>
        <v>1100.44</v>
      </c>
      <c r="I38" s="38">
        <f>I35+I34+I33+I32+I31+I30+I29+I27+I26+I24+I23+I21+I20+I19+I18+I17+I15+I13+I12+I11+I10+I9</f>
        <v>38.700000000000003</v>
      </c>
      <c r="J38" s="275"/>
      <c r="K38" s="276"/>
      <c r="L38" s="276"/>
      <c r="M38" s="277"/>
      <c r="N38" s="37">
        <f>N35+N34+N33+N32+N31+N30+N29+N27+N26+N24+N23+N21+N20+N19+N18+N17+N15+N13+N12+N11+N10+N9+N22</f>
        <v>41.53</v>
      </c>
      <c r="O38" s="37">
        <f>O35+O34+O33+O32+O31+O30+O29+O27+O26+O24+O23+O21+O20+O19+O18+O17+O15+O13+O12+O11+O10+O9+O22</f>
        <v>43.43</v>
      </c>
      <c r="P38" s="37">
        <f>P35+P34+P33+P32+P31+P30+P29+P27+P26+P24+P23+P21+P20+P19+P18+P17+P15+P13+P12+P11+P10+P9+P22</f>
        <v>169.83000000000004</v>
      </c>
      <c r="Q38" s="37">
        <f>Q35+Q34+Q33+Q32+Q31+Q30+Q29+Q27+Q26+Q24+Q23+Q21+Q20+Q19+Q18+Q17+Q15+Q13+Q12+Q11+Q10+Q9+Q22</f>
        <v>1413.65489</v>
      </c>
      <c r="R38" s="37">
        <f>R35+R34+R33+R32+R31+R30+R29+R27+R26+R24+R23+R21+R20+R19+R18+R17+R15+R13+R12+R11+R10+R9+R22</f>
        <v>99.82</v>
      </c>
    </row>
    <row r="39" spans="1:18" x14ac:dyDescent="0.25">
      <c r="A39" s="146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</row>
    <row r="40" spans="1:18" x14ac:dyDescent="0.25">
      <c r="A40" s="146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</row>
    <row r="41" spans="1:18" x14ac:dyDescent="0.25">
      <c r="A41" s="146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</row>
    <row r="42" spans="1:18" x14ac:dyDescent="0.25">
      <c r="A42" s="146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</row>
  </sheetData>
  <mergeCells count="73">
    <mergeCell ref="B34:C34"/>
    <mergeCell ref="K34:L34"/>
    <mergeCell ref="N36:P36"/>
    <mergeCell ref="Q36:Q37"/>
    <mergeCell ref="B35:C35"/>
    <mergeCell ref="K35:L35"/>
    <mergeCell ref="A36:D38"/>
    <mergeCell ref="E36:G36"/>
    <mergeCell ref="H36:H37"/>
    <mergeCell ref="J36:M38"/>
    <mergeCell ref="B31:C31"/>
    <mergeCell ref="K31:L31"/>
    <mergeCell ref="B32:C32"/>
    <mergeCell ref="K32:L32"/>
    <mergeCell ref="B33:C33"/>
    <mergeCell ref="K33:L33"/>
    <mergeCell ref="A28:I28"/>
    <mergeCell ref="J28:R28"/>
    <mergeCell ref="B29:C29"/>
    <mergeCell ref="K29:L29"/>
    <mergeCell ref="B30:C30"/>
    <mergeCell ref="K30:L30"/>
    <mergeCell ref="K24:L24"/>
    <mergeCell ref="B26:C26"/>
    <mergeCell ref="K26:L26"/>
    <mergeCell ref="B27:C27"/>
    <mergeCell ref="K27:L27"/>
    <mergeCell ref="B17:C17"/>
    <mergeCell ref="K17:L17"/>
    <mergeCell ref="B18:C18"/>
    <mergeCell ref="K18:L18"/>
    <mergeCell ref="A25:I25"/>
    <mergeCell ref="J25:R25"/>
    <mergeCell ref="B19:C19"/>
    <mergeCell ref="K19:L19"/>
    <mergeCell ref="B20:C20"/>
    <mergeCell ref="K20:L20"/>
    <mergeCell ref="B21:C21"/>
    <mergeCell ref="K21:L21"/>
    <mergeCell ref="K22:L22"/>
    <mergeCell ref="B23:C23"/>
    <mergeCell ref="K23:L23"/>
    <mergeCell ref="B24:C24"/>
    <mergeCell ref="A14:I14"/>
    <mergeCell ref="J14:R14"/>
    <mergeCell ref="B15:C15"/>
    <mergeCell ref="K15:L15"/>
    <mergeCell ref="A16:I16"/>
    <mergeCell ref="J16:R16"/>
    <mergeCell ref="B11:C11"/>
    <mergeCell ref="K11:L11"/>
    <mergeCell ref="B12:C12"/>
    <mergeCell ref="K12:L12"/>
    <mergeCell ref="B13:C13"/>
    <mergeCell ref="K13:L13"/>
    <mergeCell ref="A8:I8"/>
    <mergeCell ref="J8:R8"/>
    <mergeCell ref="B9:C9"/>
    <mergeCell ref="K9:L9"/>
    <mergeCell ref="B10:C10"/>
    <mergeCell ref="K10:L10"/>
    <mergeCell ref="D3:H3"/>
    <mergeCell ref="M3:Q3"/>
    <mergeCell ref="A6:A7"/>
    <mergeCell ref="B6:C7"/>
    <mergeCell ref="D6:D7"/>
    <mergeCell ref="E6:G6"/>
    <mergeCell ref="H6:H7"/>
    <mergeCell ref="J6:J7"/>
    <mergeCell ref="K6:L7"/>
    <mergeCell ref="M6:M7"/>
    <mergeCell ref="N6:P6"/>
    <mergeCell ref="Q6:Q7"/>
  </mergeCells>
  <pageMargins left="0.25" right="0.25" top="0.75" bottom="0.75" header="0.3" footer="0.3"/>
  <pageSetup paperSize="9" scale="75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L34"/>
  <sheetViews>
    <sheetView topLeftCell="A2" workbookViewId="0">
      <selection activeCell="AB6" sqref="AB6:AB7"/>
    </sheetView>
  </sheetViews>
  <sheetFormatPr defaultRowHeight="15" x14ac:dyDescent="0.25"/>
  <cols>
    <col min="3" max="3" width="22.28515625" customWidth="1"/>
    <col min="5" max="5" width="0.140625" customWidth="1"/>
    <col min="6" max="7" width="8.85546875" hidden="1" customWidth="1"/>
    <col min="8" max="8" width="8.7109375" customWidth="1"/>
    <col min="9" max="12" width="8.85546875" hidden="1" customWidth="1"/>
    <col min="13" max="13" width="8.42578125" customWidth="1"/>
    <col min="14" max="14" width="0.28515625" hidden="1" customWidth="1"/>
    <col min="15" max="16" width="8.85546875" hidden="1" customWidth="1"/>
    <col min="17" max="17" width="8.85546875" customWidth="1"/>
    <col min="18" max="18" width="0.28515625" customWidth="1"/>
    <col min="23" max="23" width="23.28515625" customWidth="1"/>
    <col min="25" max="27" width="8.85546875" hidden="1" customWidth="1"/>
    <col min="28" max="28" width="8.7109375" customWidth="1"/>
    <col min="29" max="32" width="8.85546875" hidden="1" customWidth="1"/>
    <col min="33" max="33" width="8.7109375" customWidth="1"/>
    <col min="34" max="36" width="8.85546875" hidden="1" customWidth="1"/>
    <col min="38" max="38" width="8.85546875" hidden="1" customWidth="1"/>
  </cols>
  <sheetData>
    <row r="1" spans="1:38" x14ac:dyDescent="0.25">
      <c r="A1" s="1">
        <v>14</v>
      </c>
      <c r="B1" s="5" t="s">
        <v>1</v>
      </c>
      <c r="C1" s="6">
        <v>4</v>
      </c>
      <c r="D1" s="2"/>
      <c r="E1" s="2"/>
      <c r="F1" s="2"/>
      <c r="G1" s="2"/>
      <c r="H1" s="3"/>
      <c r="I1" s="4"/>
      <c r="J1" s="1">
        <v>14</v>
      </c>
      <c r="K1" s="5" t="s">
        <v>1</v>
      </c>
      <c r="L1" s="6">
        <v>4</v>
      </c>
      <c r="M1" s="2"/>
      <c r="N1" s="2"/>
      <c r="O1" s="2"/>
      <c r="P1" s="2"/>
      <c r="Q1" s="3"/>
      <c r="R1" s="4"/>
      <c r="U1" s="1">
        <v>14</v>
      </c>
      <c r="V1" s="5" t="s">
        <v>1</v>
      </c>
      <c r="W1" s="6">
        <v>4</v>
      </c>
      <c r="X1" s="2"/>
      <c r="Y1" s="2"/>
      <c r="Z1" s="2"/>
      <c r="AA1" s="2"/>
      <c r="AB1" s="3"/>
      <c r="AC1" s="4"/>
      <c r="AD1" s="1">
        <v>14</v>
      </c>
      <c r="AE1" s="5" t="s">
        <v>1</v>
      </c>
      <c r="AF1" s="6">
        <v>4</v>
      </c>
      <c r="AG1" s="2"/>
      <c r="AH1" s="2"/>
      <c r="AI1" s="2"/>
      <c r="AJ1" s="2"/>
      <c r="AK1" s="3"/>
      <c r="AL1" s="4"/>
    </row>
    <row r="2" spans="1:38" x14ac:dyDescent="0.25">
      <c r="A2" s="1"/>
      <c r="B2" s="5" t="s">
        <v>2</v>
      </c>
      <c r="C2" s="6">
        <v>3</v>
      </c>
      <c r="D2" s="2"/>
      <c r="E2" s="2"/>
      <c r="F2" s="2"/>
      <c r="G2" s="2"/>
      <c r="H2" s="3"/>
      <c r="I2" s="4"/>
      <c r="J2" s="1"/>
      <c r="K2" s="5" t="s">
        <v>2</v>
      </c>
      <c r="L2" s="6">
        <v>3</v>
      </c>
      <c r="M2" s="2"/>
      <c r="N2" s="2"/>
      <c r="O2" s="2"/>
      <c r="P2" s="2"/>
      <c r="Q2" s="3"/>
      <c r="R2" s="4"/>
      <c r="U2" s="1"/>
      <c r="V2" s="5" t="s">
        <v>2</v>
      </c>
      <c r="W2" s="6">
        <v>3</v>
      </c>
      <c r="X2" s="2"/>
      <c r="Y2" s="2"/>
      <c r="Z2" s="2"/>
      <c r="AA2" s="2"/>
      <c r="AB2" s="3"/>
      <c r="AC2" s="4"/>
      <c r="AD2" s="1"/>
      <c r="AE2" s="5" t="s">
        <v>2</v>
      </c>
      <c r="AF2" s="6">
        <v>3</v>
      </c>
      <c r="AG2" s="2"/>
      <c r="AH2" s="2"/>
      <c r="AI2" s="2"/>
      <c r="AJ2" s="2"/>
      <c r="AK2" s="3"/>
      <c r="AL2" s="4"/>
    </row>
    <row r="3" spans="1:38" x14ac:dyDescent="0.25">
      <c r="A3" s="1"/>
      <c r="B3" s="5" t="s">
        <v>3</v>
      </c>
      <c r="C3" s="7" t="s">
        <v>4</v>
      </c>
      <c r="D3" s="262" t="s">
        <v>5</v>
      </c>
      <c r="E3" s="262"/>
      <c r="F3" s="262"/>
      <c r="G3" s="262"/>
      <c r="H3" s="262"/>
      <c r="I3" s="4"/>
      <c r="J3" s="1"/>
      <c r="K3" s="5" t="s">
        <v>3</v>
      </c>
      <c r="L3" s="7" t="s">
        <v>4</v>
      </c>
      <c r="M3" s="262"/>
      <c r="N3" s="262"/>
      <c r="O3" s="262"/>
      <c r="P3" s="262"/>
      <c r="Q3" s="262"/>
      <c r="R3" s="4"/>
      <c r="U3" s="1"/>
      <c r="V3" s="5" t="s">
        <v>3</v>
      </c>
      <c r="W3" s="7" t="s">
        <v>4</v>
      </c>
      <c r="X3" s="262" t="s">
        <v>5</v>
      </c>
      <c r="Y3" s="262"/>
      <c r="Z3" s="262"/>
      <c r="AA3" s="262"/>
      <c r="AB3" s="262"/>
      <c r="AC3" s="4"/>
      <c r="AD3" s="1"/>
      <c r="AE3" s="5" t="s">
        <v>3</v>
      </c>
      <c r="AF3" s="7" t="s">
        <v>4</v>
      </c>
      <c r="AG3" s="262"/>
      <c r="AH3" s="262"/>
      <c r="AI3" s="262"/>
      <c r="AJ3" s="262"/>
      <c r="AK3" s="262"/>
      <c r="AL3" s="4"/>
    </row>
    <row r="4" spans="1:38" ht="0.6" customHeight="1" x14ac:dyDescent="0.25">
      <c r="A4" s="50"/>
      <c r="B4" s="51" t="s">
        <v>6</v>
      </c>
      <c r="C4" s="9" t="s">
        <v>7</v>
      </c>
      <c r="D4" s="7"/>
      <c r="E4" s="7"/>
      <c r="F4" s="7"/>
      <c r="G4" s="7"/>
      <c r="H4" s="52"/>
      <c r="I4" s="53"/>
      <c r="J4" s="50"/>
      <c r="K4" s="51" t="s">
        <v>6</v>
      </c>
      <c r="L4" s="9" t="s">
        <v>276</v>
      </c>
      <c r="M4" s="7"/>
      <c r="N4" s="7"/>
      <c r="O4" s="7"/>
      <c r="P4" s="7"/>
      <c r="Q4" s="52"/>
      <c r="R4" s="53"/>
      <c r="U4" s="50"/>
      <c r="V4" s="51" t="s">
        <v>6</v>
      </c>
      <c r="W4" s="9" t="s">
        <v>7</v>
      </c>
      <c r="X4" s="7"/>
      <c r="Y4" s="7"/>
      <c r="Z4" s="7"/>
      <c r="AA4" s="7"/>
      <c r="AB4" s="52"/>
      <c r="AC4" s="53"/>
      <c r="AD4" s="50"/>
      <c r="AE4" s="51" t="s">
        <v>6</v>
      </c>
      <c r="AF4" s="9" t="s">
        <v>276</v>
      </c>
      <c r="AG4" s="7"/>
      <c r="AH4" s="7"/>
      <c r="AI4" s="7"/>
      <c r="AJ4" s="7"/>
      <c r="AK4" s="52"/>
      <c r="AL4" s="53"/>
    </row>
    <row r="5" spans="1:38" x14ac:dyDescent="0.25">
      <c r="A5" s="1"/>
      <c r="B5" s="2"/>
      <c r="C5" s="99">
        <v>44460</v>
      </c>
      <c r="D5" s="2"/>
      <c r="E5" s="2"/>
      <c r="F5" s="2"/>
      <c r="G5" s="2"/>
      <c r="H5" s="3"/>
      <c r="I5" s="4"/>
      <c r="J5" s="1"/>
      <c r="K5" s="2"/>
      <c r="L5" s="2"/>
      <c r="M5" s="2"/>
      <c r="N5" s="2"/>
      <c r="O5" s="2"/>
      <c r="P5" s="2"/>
      <c r="Q5" s="3"/>
      <c r="R5" s="4"/>
      <c r="U5" s="1"/>
      <c r="V5" s="2"/>
      <c r="W5" s="99">
        <v>44460</v>
      </c>
      <c r="X5" s="2"/>
      <c r="Y5" s="2"/>
      <c r="Z5" s="2"/>
      <c r="AA5" s="2"/>
      <c r="AB5" s="3"/>
      <c r="AC5" s="4"/>
      <c r="AD5" s="1"/>
      <c r="AE5" s="2"/>
      <c r="AF5" s="2"/>
      <c r="AG5" s="2"/>
      <c r="AH5" s="2"/>
      <c r="AI5" s="2"/>
      <c r="AJ5" s="2"/>
      <c r="AK5" s="3"/>
      <c r="AL5" s="4"/>
    </row>
    <row r="6" spans="1:38" ht="60.6" customHeight="1" x14ac:dyDescent="0.25">
      <c r="A6" s="233" t="s">
        <v>8</v>
      </c>
      <c r="B6" s="263" t="s">
        <v>9</v>
      </c>
      <c r="C6" s="264"/>
      <c r="D6" s="234" t="s">
        <v>375</v>
      </c>
      <c r="E6" s="234" t="s">
        <v>11</v>
      </c>
      <c r="F6" s="234"/>
      <c r="G6" s="234"/>
      <c r="H6" s="235" t="s">
        <v>12</v>
      </c>
      <c r="I6" s="12" t="s">
        <v>13</v>
      </c>
      <c r="J6" s="233" t="s">
        <v>8</v>
      </c>
      <c r="K6" s="234" t="s">
        <v>9</v>
      </c>
      <c r="L6" s="234"/>
      <c r="M6" s="234" t="s">
        <v>372</v>
      </c>
      <c r="N6" s="234" t="s">
        <v>11</v>
      </c>
      <c r="O6" s="234"/>
      <c r="P6" s="234"/>
      <c r="Q6" s="235" t="s">
        <v>12</v>
      </c>
      <c r="R6" s="12" t="s">
        <v>13</v>
      </c>
      <c r="U6" s="233" t="s">
        <v>8</v>
      </c>
      <c r="V6" s="263" t="s">
        <v>9</v>
      </c>
      <c r="W6" s="264"/>
      <c r="X6" s="234" t="s">
        <v>375</v>
      </c>
      <c r="Y6" s="234" t="s">
        <v>11</v>
      </c>
      <c r="Z6" s="234"/>
      <c r="AA6" s="234"/>
      <c r="AB6" s="235" t="s">
        <v>12</v>
      </c>
      <c r="AC6" s="12" t="s">
        <v>13</v>
      </c>
      <c r="AD6" s="233" t="s">
        <v>8</v>
      </c>
      <c r="AE6" s="234" t="s">
        <v>9</v>
      </c>
      <c r="AF6" s="234"/>
      <c r="AG6" s="234" t="s">
        <v>372</v>
      </c>
      <c r="AH6" s="234" t="s">
        <v>11</v>
      </c>
      <c r="AI6" s="234"/>
      <c r="AJ6" s="234"/>
      <c r="AK6" s="235" t="s">
        <v>12</v>
      </c>
      <c r="AL6" s="12" t="s">
        <v>13</v>
      </c>
    </row>
    <row r="7" spans="1:38" hidden="1" x14ac:dyDescent="0.25">
      <c r="A7" s="233"/>
      <c r="B7" s="265"/>
      <c r="C7" s="266"/>
      <c r="D7" s="234"/>
      <c r="E7" s="143" t="s">
        <v>14</v>
      </c>
      <c r="F7" s="143" t="s">
        <v>15</v>
      </c>
      <c r="G7" s="143" t="s">
        <v>16</v>
      </c>
      <c r="H7" s="235"/>
      <c r="I7" s="12" t="s">
        <v>17</v>
      </c>
      <c r="J7" s="233"/>
      <c r="K7" s="234"/>
      <c r="L7" s="234"/>
      <c r="M7" s="234"/>
      <c r="N7" s="143" t="s">
        <v>14</v>
      </c>
      <c r="O7" s="143" t="s">
        <v>15</v>
      </c>
      <c r="P7" s="143" t="s">
        <v>16</v>
      </c>
      <c r="Q7" s="235"/>
      <c r="R7" s="12" t="s">
        <v>17</v>
      </c>
      <c r="U7" s="233"/>
      <c r="V7" s="265"/>
      <c r="W7" s="266"/>
      <c r="X7" s="234"/>
      <c r="Y7" s="143" t="s">
        <v>14</v>
      </c>
      <c r="Z7" s="143" t="s">
        <v>15</v>
      </c>
      <c r="AA7" s="143" t="s">
        <v>16</v>
      </c>
      <c r="AB7" s="235"/>
      <c r="AC7" s="12" t="s">
        <v>17</v>
      </c>
      <c r="AD7" s="233"/>
      <c r="AE7" s="234"/>
      <c r="AF7" s="234"/>
      <c r="AG7" s="234"/>
      <c r="AH7" s="143" t="s">
        <v>14</v>
      </c>
      <c r="AI7" s="143" t="s">
        <v>15</v>
      </c>
      <c r="AJ7" s="143" t="s">
        <v>16</v>
      </c>
      <c r="AK7" s="235"/>
      <c r="AL7" s="12" t="s">
        <v>17</v>
      </c>
    </row>
    <row r="8" spans="1:38" x14ac:dyDescent="0.25">
      <c r="A8" s="261" t="s">
        <v>18</v>
      </c>
      <c r="B8" s="256"/>
      <c r="C8" s="256"/>
      <c r="D8" s="256"/>
      <c r="E8" s="256"/>
      <c r="F8" s="256"/>
      <c r="G8" s="256"/>
      <c r="H8" s="256"/>
      <c r="I8" s="257"/>
      <c r="J8" s="261"/>
      <c r="K8" s="256"/>
      <c r="L8" s="256"/>
      <c r="M8" s="256"/>
      <c r="N8" s="256"/>
      <c r="O8" s="256"/>
      <c r="P8" s="256"/>
      <c r="Q8" s="256"/>
      <c r="R8" s="257"/>
      <c r="U8" s="261" t="s">
        <v>18</v>
      </c>
      <c r="V8" s="256"/>
      <c r="W8" s="256"/>
      <c r="X8" s="256"/>
      <c r="Y8" s="256"/>
      <c r="Z8" s="256"/>
      <c r="AA8" s="256"/>
      <c r="AB8" s="256"/>
      <c r="AC8" s="257"/>
      <c r="AD8" s="261"/>
      <c r="AE8" s="256"/>
      <c r="AF8" s="256"/>
      <c r="AG8" s="256"/>
      <c r="AH8" s="256"/>
      <c r="AI8" s="256"/>
      <c r="AJ8" s="256"/>
      <c r="AK8" s="256"/>
      <c r="AL8" s="257"/>
    </row>
    <row r="9" spans="1:38" x14ac:dyDescent="0.25">
      <c r="A9" s="13">
        <v>212</v>
      </c>
      <c r="B9" s="250" t="s">
        <v>216</v>
      </c>
      <c r="C9" s="249"/>
      <c r="D9" s="14">
        <v>90</v>
      </c>
      <c r="E9" s="15">
        <v>7.24</v>
      </c>
      <c r="F9" s="15">
        <v>8.6</v>
      </c>
      <c r="G9" s="15">
        <v>16.5</v>
      </c>
      <c r="H9" s="16">
        <v>164.3</v>
      </c>
      <c r="I9" s="17">
        <v>0.1</v>
      </c>
      <c r="J9" s="13">
        <v>212</v>
      </c>
      <c r="K9" s="260" t="s">
        <v>216</v>
      </c>
      <c r="L9" s="260"/>
      <c r="M9" s="14">
        <v>110</v>
      </c>
      <c r="N9" s="15">
        <v>8.8000000000000007</v>
      </c>
      <c r="O9" s="15">
        <v>10.5</v>
      </c>
      <c r="P9" s="15">
        <v>20.2</v>
      </c>
      <c r="Q9" s="16">
        <v>200.81</v>
      </c>
      <c r="R9" s="20">
        <v>0.12</v>
      </c>
      <c r="U9" s="13">
        <v>212</v>
      </c>
      <c r="V9" s="250" t="s">
        <v>216</v>
      </c>
      <c r="W9" s="249"/>
      <c r="X9" s="14">
        <v>90</v>
      </c>
      <c r="Y9" s="15">
        <v>7.24</v>
      </c>
      <c r="Z9" s="15">
        <v>8.6</v>
      </c>
      <c r="AA9" s="15">
        <v>16.5</v>
      </c>
      <c r="AB9" s="16">
        <v>164.3</v>
      </c>
      <c r="AC9" s="17">
        <v>0.1</v>
      </c>
      <c r="AD9" s="13">
        <v>212</v>
      </c>
      <c r="AE9" s="260" t="s">
        <v>216</v>
      </c>
      <c r="AF9" s="260"/>
      <c r="AG9" s="14">
        <v>110</v>
      </c>
      <c r="AH9" s="15">
        <v>8.8000000000000007</v>
      </c>
      <c r="AI9" s="15">
        <v>10.5</v>
      </c>
      <c r="AJ9" s="15">
        <v>20.2</v>
      </c>
      <c r="AK9" s="16">
        <v>200.81</v>
      </c>
      <c r="AL9" s="20">
        <v>0.12</v>
      </c>
    </row>
    <row r="10" spans="1:38" x14ac:dyDescent="0.25">
      <c r="A10" s="13"/>
      <c r="B10" s="250" t="s">
        <v>23</v>
      </c>
      <c r="C10" s="249"/>
      <c r="D10" s="14">
        <v>20</v>
      </c>
      <c r="E10" s="15">
        <v>1.54</v>
      </c>
      <c r="F10" s="16">
        <v>0.54220000000000002</v>
      </c>
      <c r="G10" s="15">
        <v>9.7200000000000006</v>
      </c>
      <c r="H10" s="16">
        <v>48.64</v>
      </c>
      <c r="I10" s="21"/>
      <c r="J10" s="13"/>
      <c r="K10" s="260" t="s">
        <v>23</v>
      </c>
      <c r="L10" s="260"/>
      <c r="M10" s="14">
        <v>30</v>
      </c>
      <c r="N10" s="15">
        <v>2.9</v>
      </c>
      <c r="O10" s="16">
        <v>1.01</v>
      </c>
      <c r="P10" s="16">
        <v>15.6</v>
      </c>
      <c r="Q10" s="16">
        <v>79.099999999999994</v>
      </c>
      <c r="R10" s="20"/>
      <c r="U10" s="13"/>
      <c r="V10" s="250" t="s">
        <v>23</v>
      </c>
      <c r="W10" s="249"/>
      <c r="X10" s="14">
        <v>20</v>
      </c>
      <c r="Y10" s="15">
        <v>1.54</v>
      </c>
      <c r="Z10" s="16">
        <v>0.54220000000000002</v>
      </c>
      <c r="AA10" s="15">
        <v>9.7200000000000006</v>
      </c>
      <c r="AB10" s="16">
        <v>48.64</v>
      </c>
      <c r="AC10" s="21"/>
      <c r="AD10" s="13"/>
      <c r="AE10" s="260" t="s">
        <v>23</v>
      </c>
      <c r="AF10" s="260"/>
      <c r="AG10" s="14">
        <v>30</v>
      </c>
      <c r="AH10" s="15">
        <v>2.9</v>
      </c>
      <c r="AI10" s="16">
        <v>1.01</v>
      </c>
      <c r="AJ10" s="16">
        <v>15.6</v>
      </c>
      <c r="AK10" s="16">
        <v>79.099999999999994</v>
      </c>
      <c r="AL10" s="20"/>
    </row>
    <row r="11" spans="1:38" x14ac:dyDescent="0.25">
      <c r="A11" s="31" t="s">
        <v>105</v>
      </c>
      <c r="B11" s="250" t="s">
        <v>106</v>
      </c>
      <c r="C11" s="249"/>
      <c r="D11" s="14">
        <v>150</v>
      </c>
      <c r="E11" s="15">
        <v>1</v>
      </c>
      <c r="F11" s="15">
        <v>1.2</v>
      </c>
      <c r="G11" s="15">
        <v>9.1999999999999993</v>
      </c>
      <c r="H11" s="16">
        <v>52.4</v>
      </c>
      <c r="I11" s="17">
        <v>3.8</v>
      </c>
      <c r="J11" s="31" t="s">
        <v>105</v>
      </c>
      <c r="K11" s="260" t="s">
        <v>106</v>
      </c>
      <c r="L11" s="260"/>
      <c r="M11" s="14">
        <v>180</v>
      </c>
      <c r="N11" s="15">
        <v>1.5</v>
      </c>
      <c r="O11" s="15">
        <v>1.6355</v>
      </c>
      <c r="P11" s="15">
        <v>12.1477</v>
      </c>
      <c r="Q11" s="16">
        <v>64.2</v>
      </c>
      <c r="R11" s="20">
        <v>4.5999999999999996</v>
      </c>
      <c r="U11" s="31" t="s">
        <v>105</v>
      </c>
      <c r="V11" s="250" t="s">
        <v>106</v>
      </c>
      <c r="W11" s="249"/>
      <c r="X11" s="14">
        <v>150</v>
      </c>
      <c r="Y11" s="15">
        <v>1</v>
      </c>
      <c r="Z11" s="15">
        <v>1.2</v>
      </c>
      <c r="AA11" s="15">
        <v>9.1999999999999993</v>
      </c>
      <c r="AB11" s="16">
        <v>52.4</v>
      </c>
      <c r="AC11" s="17">
        <v>3.8</v>
      </c>
      <c r="AD11" s="31" t="s">
        <v>105</v>
      </c>
      <c r="AE11" s="260" t="s">
        <v>106</v>
      </c>
      <c r="AF11" s="260"/>
      <c r="AG11" s="14">
        <v>180</v>
      </c>
      <c r="AH11" s="15">
        <v>1.5</v>
      </c>
      <c r="AI11" s="15">
        <v>1.6355</v>
      </c>
      <c r="AJ11" s="15">
        <v>12.1477</v>
      </c>
      <c r="AK11" s="16">
        <v>64.2</v>
      </c>
      <c r="AL11" s="20">
        <v>4.5999999999999996</v>
      </c>
    </row>
    <row r="12" spans="1:38" x14ac:dyDescent="0.25">
      <c r="A12" s="13"/>
      <c r="B12" s="250"/>
      <c r="C12" s="249"/>
      <c r="D12" s="14"/>
      <c r="E12" s="15"/>
      <c r="F12" s="48"/>
      <c r="G12" s="16"/>
      <c r="H12" s="16"/>
      <c r="I12" s="20"/>
      <c r="J12" s="13"/>
      <c r="K12" s="250"/>
      <c r="L12" s="249"/>
      <c r="M12" s="14"/>
      <c r="N12" s="15"/>
      <c r="O12" s="15"/>
      <c r="P12" s="15"/>
      <c r="Q12" s="16"/>
      <c r="R12" s="23"/>
      <c r="U12" s="13"/>
      <c r="V12" s="250"/>
      <c r="W12" s="249"/>
      <c r="X12" s="14"/>
      <c r="Y12" s="15"/>
      <c r="Z12" s="48"/>
      <c r="AA12" s="16"/>
      <c r="AB12" s="16"/>
      <c r="AC12" s="20"/>
      <c r="AD12" s="13"/>
      <c r="AE12" s="250"/>
      <c r="AF12" s="249"/>
      <c r="AG12" s="14"/>
      <c r="AH12" s="15"/>
      <c r="AI12" s="15"/>
      <c r="AJ12" s="15"/>
      <c r="AK12" s="16"/>
      <c r="AL12" s="23"/>
    </row>
    <row r="13" spans="1:38" x14ac:dyDescent="0.25">
      <c r="A13" s="261" t="s">
        <v>26</v>
      </c>
      <c r="B13" s="256"/>
      <c r="C13" s="256"/>
      <c r="D13" s="256"/>
      <c r="E13" s="256"/>
      <c r="F13" s="256"/>
      <c r="G13" s="256"/>
      <c r="H13" s="256"/>
      <c r="I13" s="257"/>
      <c r="J13" s="261"/>
      <c r="K13" s="256"/>
      <c r="L13" s="256"/>
      <c r="M13" s="256"/>
      <c r="N13" s="256"/>
      <c r="O13" s="256"/>
      <c r="P13" s="256"/>
      <c r="Q13" s="256"/>
      <c r="R13" s="257"/>
      <c r="U13" s="261" t="s">
        <v>26</v>
      </c>
      <c r="V13" s="256"/>
      <c r="W13" s="256"/>
      <c r="X13" s="256"/>
      <c r="Y13" s="256"/>
      <c r="Z13" s="256"/>
      <c r="AA13" s="256"/>
      <c r="AB13" s="256"/>
      <c r="AC13" s="257"/>
      <c r="AD13" s="261"/>
      <c r="AE13" s="256"/>
      <c r="AF13" s="256"/>
      <c r="AG13" s="256"/>
      <c r="AH13" s="256"/>
      <c r="AI13" s="256"/>
      <c r="AJ13" s="256"/>
      <c r="AK13" s="256"/>
      <c r="AL13" s="257"/>
    </row>
    <row r="14" spans="1:38" x14ac:dyDescent="0.25">
      <c r="A14" s="22" t="s">
        <v>27</v>
      </c>
      <c r="B14" s="250" t="s">
        <v>54</v>
      </c>
      <c r="C14" s="249"/>
      <c r="D14" s="14">
        <v>100</v>
      </c>
      <c r="E14" s="15">
        <v>0.1</v>
      </c>
      <c r="F14" s="18"/>
      <c r="G14" s="15">
        <v>10.3</v>
      </c>
      <c r="H14" s="16">
        <v>42</v>
      </c>
      <c r="I14" s="17">
        <v>0.8</v>
      </c>
      <c r="J14" s="22" t="s">
        <v>27</v>
      </c>
      <c r="K14" s="260" t="s">
        <v>54</v>
      </c>
      <c r="L14" s="260"/>
      <c r="M14" s="14">
        <v>100</v>
      </c>
      <c r="N14" s="15">
        <v>0.1</v>
      </c>
      <c r="O14" s="18"/>
      <c r="P14" s="15">
        <v>10.3</v>
      </c>
      <c r="Q14" s="16">
        <v>42</v>
      </c>
      <c r="R14" s="17">
        <v>0.8</v>
      </c>
      <c r="U14" s="22" t="s">
        <v>27</v>
      </c>
      <c r="V14" s="250" t="s">
        <v>54</v>
      </c>
      <c r="W14" s="249"/>
      <c r="X14" s="14">
        <v>100</v>
      </c>
      <c r="Y14" s="15">
        <v>0.1</v>
      </c>
      <c r="Z14" s="18"/>
      <c r="AA14" s="15">
        <v>10.3</v>
      </c>
      <c r="AB14" s="16">
        <v>42</v>
      </c>
      <c r="AC14" s="17">
        <v>0.8</v>
      </c>
      <c r="AD14" s="22" t="s">
        <v>27</v>
      </c>
      <c r="AE14" s="260" t="s">
        <v>54</v>
      </c>
      <c r="AF14" s="260"/>
      <c r="AG14" s="14">
        <v>100</v>
      </c>
      <c r="AH14" s="15">
        <v>0.1</v>
      </c>
      <c r="AI14" s="18"/>
      <c r="AJ14" s="15">
        <v>10.3</v>
      </c>
      <c r="AK14" s="16">
        <v>42</v>
      </c>
      <c r="AL14" s="17">
        <v>0.8</v>
      </c>
    </row>
    <row r="15" spans="1:38" x14ac:dyDescent="0.25">
      <c r="A15" s="261" t="s">
        <v>29</v>
      </c>
      <c r="B15" s="256"/>
      <c r="C15" s="256"/>
      <c r="D15" s="256"/>
      <c r="E15" s="256"/>
      <c r="F15" s="256"/>
      <c r="G15" s="256"/>
      <c r="H15" s="256"/>
      <c r="I15" s="257"/>
      <c r="J15" s="261"/>
      <c r="K15" s="256"/>
      <c r="L15" s="256"/>
      <c r="M15" s="256"/>
      <c r="N15" s="256"/>
      <c r="O15" s="256"/>
      <c r="P15" s="256"/>
      <c r="Q15" s="256"/>
      <c r="R15" s="257"/>
      <c r="U15" s="261" t="s">
        <v>29</v>
      </c>
      <c r="V15" s="256"/>
      <c r="W15" s="256"/>
      <c r="X15" s="256"/>
      <c r="Y15" s="256"/>
      <c r="Z15" s="256"/>
      <c r="AA15" s="256"/>
      <c r="AB15" s="256"/>
      <c r="AC15" s="257"/>
      <c r="AD15" s="261"/>
      <c r="AE15" s="256"/>
      <c r="AF15" s="256"/>
      <c r="AG15" s="256"/>
      <c r="AH15" s="256"/>
      <c r="AI15" s="256"/>
      <c r="AJ15" s="256"/>
      <c r="AK15" s="256"/>
      <c r="AL15" s="257"/>
    </row>
    <row r="16" spans="1:38" x14ac:dyDescent="0.25">
      <c r="A16" s="49" t="s">
        <v>217</v>
      </c>
      <c r="B16" s="250" t="s">
        <v>218</v>
      </c>
      <c r="C16" s="249"/>
      <c r="D16" s="14">
        <v>40</v>
      </c>
      <c r="E16" s="15">
        <v>0.34</v>
      </c>
      <c r="F16" s="15">
        <v>3.8</v>
      </c>
      <c r="G16" s="15">
        <v>1.4</v>
      </c>
      <c r="H16" s="16">
        <v>55.4</v>
      </c>
      <c r="I16" s="17">
        <v>7.5</v>
      </c>
      <c r="J16" s="49" t="s">
        <v>217</v>
      </c>
      <c r="K16" s="260" t="s">
        <v>218</v>
      </c>
      <c r="L16" s="260"/>
      <c r="M16" s="25">
        <v>60</v>
      </c>
      <c r="N16" s="27">
        <v>0.45</v>
      </c>
      <c r="O16" s="26">
        <v>5.7</v>
      </c>
      <c r="P16" s="26">
        <v>2.1</v>
      </c>
      <c r="Q16" s="26">
        <v>83.1</v>
      </c>
      <c r="R16" s="32">
        <v>11.3</v>
      </c>
      <c r="U16" s="49" t="s">
        <v>217</v>
      </c>
      <c r="V16" s="250" t="s">
        <v>218</v>
      </c>
      <c r="W16" s="249"/>
      <c r="X16" s="14">
        <v>40</v>
      </c>
      <c r="Y16" s="15">
        <v>0.34</v>
      </c>
      <c r="Z16" s="15">
        <v>3.8</v>
      </c>
      <c r="AA16" s="15">
        <v>1.4</v>
      </c>
      <c r="AB16" s="16">
        <v>55.4</v>
      </c>
      <c r="AC16" s="17">
        <v>7.5</v>
      </c>
      <c r="AD16" s="49" t="s">
        <v>217</v>
      </c>
      <c r="AE16" s="260" t="s">
        <v>218</v>
      </c>
      <c r="AF16" s="260"/>
      <c r="AG16" s="25">
        <v>60</v>
      </c>
      <c r="AH16" s="27">
        <v>0.45</v>
      </c>
      <c r="AI16" s="26">
        <v>5.7</v>
      </c>
      <c r="AJ16" s="26">
        <v>2.1</v>
      </c>
      <c r="AK16" s="26">
        <v>83.1</v>
      </c>
      <c r="AL16" s="32">
        <v>11.3</v>
      </c>
    </row>
    <row r="17" spans="1:38" x14ac:dyDescent="0.25">
      <c r="A17" s="13" t="s">
        <v>32</v>
      </c>
      <c r="B17" s="250" t="s">
        <v>33</v>
      </c>
      <c r="C17" s="249"/>
      <c r="D17" s="14">
        <v>165</v>
      </c>
      <c r="E17" s="29">
        <v>2.84</v>
      </c>
      <c r="F17" s="15">
        <v>3.1</v>
      </c>
      <c r="G17" s="15">
        <v>10.9</v>
      </c>
      <c r="H17" s="16">
        <v>80.22</v>
      </c>
      <c r="I17" s="17">
        <v>4.5</v>
      </c>
      <c r="J17" s="49" t="s">
        <v>32</v>
      </c>
      <c r="K17" s="228" t="s">
        <v>33</v>
      </c>
      <c r="L17" s="228"/>
      <c r="M17" s="25">
        <v>200</v>
      </c>
      <c r="N17" s="26">
        <v>4.2</v>
      </c>
      <c r="O17" s="26">
        <v>3.7</v>
      </c>
      <c r="P17" s="26">
        <v>14.1</v>
      </c>
      <c r="Q17" s="27">
        <v>102.5</v>
      </c>
      <c r="R17" s="32">
        <v>5.5</v>
      </c>
      <c r="U17" s="13" t="s">
        <v>32</v>
      </c>
      <c r="V17" s="250" t="s">
        <v>33</v>
      </c>
      <c r="W17" s="249"/>
      <c r="X17" s="14">
        <v>165</v>
      </c>
      <c r="Y17" s="29">
        <v>2.84</v>
      </c>
      <c r="Z17" s="15">
        <v>3.1</v>
      </c>
      <c r="AA17" s="15">
        <v>10.9</v>
      </c>
      <c r="AB17" s="16">
        <v>80.22</v>
      </c>
      <c r="AC17" s="17">
        <v>4.5</v>
      </c>
      <c r="AD17" s="49" t="s">
        <v>32</v>
      </c>
      <c r="AE17" s="228" t="s">
        <v>33</v>
      </c>
      <c r="AF17" s="228"/>
      <c r="AG17" s="25">
        <v>200</v>
      </c>
      <c r="AH17" s="26">
        <v>4.2</v>
      </c>
      <c r="AI17" s="26">
        <v>3.7</v>
      </c>
      <c r="AJ17" s="26">
        <v>14.1</v>
      </c>
      <c r="AK17" s="27">
        <v>102.5</v>
      </c>
      <c r="AL17" s="32">
        <v>5.5</v>
      </c>
    </row>
    <row r="18" spans="1:38" ht="22.15" customHeight="1" x14ac:dyDescent="0.25">
      <c r="A18" s="30">
        <v>302</v>
      </c>
      <c r="B18" s="209" t="s">
        <v>79</v>
      </c>
      <c r="C18" s="210"/>
      <c r="D18" s="25">
        <v>170</v>
      </c>
      <c r="E18" s="26">
        <v>9.24</v>
      </c>
      <c r="F18" s="26">
        <v>2.4</v>
      </c>
      <c r="G18" s="26">
        <v>15.75</v>
      </c>
      <c r="H18" s="27">
        <v>119.79</v>
      </c>
      <c r="I18" s="32">
        <v>8.3800000000000008</v>
      </c>
      <c r="J18" s="30">
        <v>302</v>
      </c>
      <c r="K18" s="228" t="s">
        <v>340</v>
      </c>
      <c r="L18" s="228"/>
      <c r="M18" s="25">
        <v>180</v>
      </c>
      <c r="N18" s="26">
        <v>9.6</v>
      </c>
      <c r="O18" s="26">
        <v>2.8</v>
      </c>
      <c r="P18" s="26">
        <v>16.100000000000001</v>
      </c>
      <c r="Q18" s="27">
        <v>122.3</v>
      </c>
      <c r="R18" s="32">
        <v>8.8699999999999992</v>
      </c>
      <c r="U18" s="30">
        <v>302</v>
      </c>
      <c r="V18" s="209" t="s">
        <v>79</v>
      </c>
      <c r="W18" s="210"/>
      <c r="X18" s="25">
        <v>170</v>
      </c>
      <c r="Y18" s="26">
        <v>9.24</v>
      </c>
      <c r="Z18" s="26">
        <v>2.4</v>
      </c>
      <c r="AA18" s="26">
        <v>15.75</v>
      </c>
      <c r="AB18" s="27">
        <v>119.79</v>
      </c>
      <c r="AC18" s="32">
        <v>8.3800000000000008</v>
      </c>
      <c r="AD18" s="30">
        <v>302</v>
      </c>
      <c r="AE18" s="228" t="s">
        <v>340</v>
      </c>
      <c r="AF18" s="228"/>
      <c r="AG18" s="25">
        <v>180</v>
      </c>
      <c r="AH18" s="26">
        <v>9.6</v>
      </c>
      <c r="AI18" s="26">
        <v>2.8</v>
      </c>
      <c r="AJ18" s="26">
        <v>16.100000000000001</v>
      </c>
      <c r="AK18" s="27">
        <v>122.3</v>
      </c>
      <c r="AL18" s="32">
        <v>8.8699999999999992</v>
      </c>
    </row>
    <row r="19" spans="1:38" x14ac:dyDescent="0.25">
      <c r="A19" s="30">
        <v>376</v>
      </c>
      <c r="B19" s="209" t="s">
        <v>219</v>
      </c>
      <c r="C19" s="210"/>
      <c r="D19" s="25">
        <v>150</v>
      </c>
      <c r="E19" s="26">
        <v>0.84</v>
      </c>
      <c r="F19" s="26">
        <v>0.1</v>
      </c>
      <c r="G19" s="26">
        <v>14.4</v>
      </c>
      <c r="H19" s="27">
        <v>62.7</v>
      </c>
      <c r="I19" s="28">
        <v>9</v>
      </c>
      <c r="J19" s="13">
        <v>376</v>
      </c>
      <c r="K19" s="260" t="s">
        <v>219</v>
      </c>
      <c r="L19" s="260"/>
      <c r="M19" s="14">
        <v>180</v>
      </c>
      <c r="N19" s="16">
        <v>0.96</v>
      </c>
      <c r="O19" s="16">
        <v>0.12</v>
      </c>
      <c r="P19" s="16">
        <v>17.28</v>
      </c>
      <c r="Q19" s="16">
        <v>75.239999999999995</v>
      </c>
      <c r="R19" s="20">
        <v>10.8</v>
      </c>
      <c r="U19" s="30">
        <v>376</v>
      </c>
      <c r="V19" s="209" t="s">
        <v>219</v>
      </c>
      <c r="W19" s="210"/>
      <c r="X19" s="25">
        <v>150</v>
      </c>
      <c r="Y19" s="26">
        <v>0.84</v>
      </c>
      <c r="Z19" s="26">
        <v>0.1</v>
      </c>
      <c r="AA19" s="26">
        <v>14.4</v>
      </c>
      <c r="AB19" s="27">
        <v>62.7</v>
      </c>
      <c r="AC19" s="28">
        <v>9</v>
      </c>
      <c r="AD19" s="13">
        <v>376</v>
      </c>
      <c r="AE19" s="260" t="s">
        <v>219</v>
      </c>
      <c r="AF19" s="260"/>
      <c r="AG19" s="14">
        <v>180</v>
      </c>
      <c r="AH19" s="16">
        <v>0.96</v>
      </c>
      <c r="AI19" s="16">
        <v>0.12</v>
      </c>
      <c r="AJ19" s="16">
        <v>17.28</v>
      </c>
      <c r="AK19" s="16">
        <v>75.239999999999995</v>
      </c>
      <c r="AL19" s="20">
        <v>10.8</v>
      </c>
    </row>
    <row r="20" spans="1:38" ht="18.600000000000001" customHeight="1" x14ac:dyDescent="0.25">
      <c r="A20" s="30"/>
      <c r="B20" s="92" t="s">
        <v>373</v>
      </c>
      <c r="C20" s="93" t="s">
        <v>377</v>
      </c>
      <c r="D20" s="25"/>
      <c r="E20" s="26"/>
      <c r="F20" s="26"/>
      <c r="G20" s="26"/>
      <c r="H20" s="27"/>
      <c r="I20" s="28"/>
      <c r="J20" s="13"/>
      <c r="K20" s="267" t="s">
        <v>369</v>
      </c>
      <c r="L20" s="210"/>
      <c r="M20" s="25" t="s">
        <v>370</v>
      </c>
      <c r="N20" s="27">
        <v>0</v>
      </c>
      <c r="O20" s="25">
        <v>0</v>
      </c>
      <c r="P20" s="32">
        <v>0</v>
      </c>
      <c r="Q20" s="145">
        <v>0</v>
      </c>
      <c r="R20" s="145"/>
      <c r="U20" s="30"/>
      <c r="V20" s="92" t="s">
        <v>373</v>
      </c>
      <c r="W20" s="93" t="s">
        <v>377</v>
      </c>
      <c r="X20" s="25"/>
      <c r="Y20" s="26"/>
      <c r="Z20" s="26"/>
      <c r="AA20" s="26"/>
      <c r="AB20" s="27"/>
      <c r="AC20" s="28"/>
      <c r="AD20" s="13"/>
      <c r="AE20" s="267" t="s">
        <v>369</v>
      </c>
      <c r="AF20" s="210"/>
      <c r="AG20" s="25" t="s">
        <v>370</v>
      </c>
      <c r="AH20" s="27">
        <v>0</v>
      </c>
      <c r="AI20" s="25">
        <v>0</v>
      </c>
      <c r="AJ20" s="32">
        <v>0</v>
      </c>
      <c r="AK20" s="145">
        <v>0</v>
      </c>
      <c r="AL20" s="145"/>
    </row>
    <row r="21" spans="1:38" x14ac:dyDescent="0.25">
      <c r="A21" s="13"/>
      <c r="B21" s="250" t="s">
        <v>23</v>
      </c>
      <c r="C21" s="249"/>
      <c r="D21" s="14">
        <v>20</v>
      </c>
      <c r="E21" s="15">
        <v>1.54</v>
      </c>
      <c r="F21" s="16">
        <v>0.54220000000000002</v>
      </c>
      <c r="G21" s="15">
        <v>9.7200000000000006</v>
      </c>
      <c r="H21" s="16">
        <v>48.64</v>
      </c>
      <c r="I21" s="21"/>
      <c r="J21" s="13"/>
      <c r="K21" s="260" t="s">
        <v>23</v>
      </c>
      <c r="L21" s="260"/>
      <c r="M21" s="14">
        <v>30</v>
      </c>
      <c r="N21" s="15">
        <v>2.9</v>
      </c>
      <c r="O21" s="16">
        <v>1.01</v>
      </c>
      <c r="P21" s="16">
        <v>15.6</v>
      </c>
      <c r="Q21" s="16">
        <v>79.099999999999994</v>
      </c>
      <c r="R21" s="20"/>
      <c r="U21" s="13"/>
      <c r="V21" s="250" t="s">
        <v>23</v>
      </c>
      <c r="W21" s="249"/>
      <c r="X21" s="14">
        <v>20</v>
      </c>
      <c r="Y21" s="15">
        <v>1.54</v>
      </c>
      <c r="Z21" s="16">
        <v>0.54220000000000002</v>
      </c>
      <c r="AA21" s="15">
        <v>9.7200000000000006</v>
      </c>
      <c r="AB21" s="16">
        <v>48.64</v>
      </c>
      <c r="AC21" s="21"/>
      <c r="AD21" s="13"/>
      <c r="AE21" s="260" t="s">
        <v>23</v>
      </c>
      <c r="AF21" s="260"/>
      <c r="AG21" s="14">
        <v>30</v>
      </c>
      <c r="AH21" s="15">
        <v>2.9</v>
      </c>
      <c r="AI21" s="16">
        <v>1.01</v>
      </c>
      <c r="AJ21" s="16">
        <v>15.6</v>
      </c>
      <c r="AK21" s="16">
        <v>79.099999999999994</v>
      </c>
      <c r="AL21" s="20"/>
    </row>
    <row r="22" spans="1:38" x14ac:dyDescent="0.25">
      <c r="A22" s="13"/>
      <c r="B22" s="250" t="s">
        <v>36</v>
      </c>
      <c r="C22" s="249"/>
      <c r="D22" s="14">
        <v>20</v>
      </c>
      <c r="E22" s="15">
        <v>1</v>
      </c>
      <c r="F22" s="16">
        <v>0.36</v>
      </c>
      <c r="G22" s="15">
        <v>9.9</v>
      </c>
      <c r="H22" s="16">
        <v>45.6</v>
      </c>
      <c r="I22" s="21"/>
      <c r="J22" s="13"/>
      <c r="K22" s="260" t="s">
        <v>36</v>
      </c>
      <c r="L22" s="260"/>
      <c r="M22" s="14">
        <v>25</v>
      </c>
      <c r="N22" s="16">
        <v>1.47</v>
      </c>
      <c r="O22" s="16">
        <v>0.45</v>
      </c>
      <c r="P22" s="16">
        <v>13.11</v>
      </c>
      <c r="Q22" s="16">
        <v>59.634889999999999</v>
      </c>
      <c r="R22" s="20"/>
      <c r="U22" s="13"/>
      <c r="V22" s="250" t="s">
        <v>36</v>
      </c>
      <c r="W22" s="249"/>
      <c r="X22" s="14">
        <v>20</v>
      </c>
      <c r="Y22" s="15">
        <v>1</v>
      </c>
      <c r="Z22" s="16">
        <v>0.36</v>
      </c>
      <c r="AA22" s="15">
        <v>9.9</v>
      </c>
      <c r="AB22" s="16">
        <v>45.6</v>
      </c>
      <c r="AC22" s="21"/>
      <c r="AD22" s="13"/>
      <c r="AE22" s="260" t="s">
        <v>36</v>
      </c>
      <c r="AF22" s="260"/>
      <c r="AG22" s="14">
        <v>25</v>
      </c>
      <c r="AH22" s="16">
        <v>1.47</v>
      </c>
      <c r="AI22" s="16">
        <v>0.45</v>
      </c>
      <c r="AJ22" s="16">
        <v>13.11</v>
      </c>
      <c r="AK22" s="16">
        <v>59.634889999999999</v>
      </c>
      <c r="AL22" s="20"/>
    </row>
    <row r="23" spans="1:38" x14ac:dyDescent="0.25">
      <c r="A23" s="261" t="s">
        <v>38</v>
      </c>
      <c r="B23" s="256"/>
      <c r="C23" s="256"/>
      <c r="D23" s="256"/>
      <c r="E23" s="256"/>
      <c r="F23" s="256"/>
      <c r="G23" s="256"/>
      <c r="H23" s="256"/>
      <c r="I23" s="257"/>
      <c r="J23" s="261"/>
      <c r="K23" s="256"/>
      <c r="L23" s="256"/>
      <c r="M23" s="256"/>
      <c r="N23" s="256"/>
      <c r="O23" s="256"/>
      <c r="P23" s="256"/>
      <c r="Q23" s="256"/>
      <c r="R23" s="257"/>
      <c r="U23" s="261" t="s">
        <v>38</v>
      </c>
      <c r="V23" s="256"/>
      <c r="W23" s="256"/>
      <c r="X23" s="256"/>
      <c r="Y23" s="256"/>
      <c r="Z23" s="256"/>
      <c r="AA23" s="256"/>
      <c r="AB23" s="256"/>
      <c r="AC23" s="257"/>
      <c r="AD23" s="261"/>
      <c r="AE23" s="256"/>
      <c r="AF23" s="256"/>
      <c r="AG23" s="256"/>
      <c r="AH23" s="256"/>
      <c r="AI23" s="256"/>
      <c r="AJ23" s="256"/>
      <c r="AK23" s="256"/>
      <c r="AL23" s="257"/>
    </row>
    <row r="24" spans="1:38" x14ac:dyDescent="0.25">
      <c r="A24" s="13" t="s">
        <v>220</v>
      </c>
      <c r="B24" s="250" t="s">
        <v>221</v>
      </c>
      <c r="C24" s="249"/>
      <c r="D24" s="14">
        <v>50</v>
      </c>
      <c r="E24" s="15">
        <v>3.74</v>
      </c>
      <c r="F24" s="15">
        <v>6.5</v>
      </c>
      <c r="G24" s="15">
        <v>30.1</v>
      </c>
      <c r="H24" s="16">
        <v>196.1</v>
      </c>
      <c r="I24" s="17">
        <v>2.2999999999999998</v>
      </c>
      <c r="J24" s="31" t="s">
        <v>220</v>
      </c>
      <c r="K24" s="260" t="s">
        <v>221</v>
      </c>
      <c r="L24" s="260"/>
      <c r="M24" s="14">
        <v>70</v>
      </c>
      <c r="N24" s="15">
        <v>5.2</v>
      </c>
      <c r="O24" s="15">
        <v>9.1</v>
      </c>
      <c r="P24" s="15">
        <v>42.14</v>
      </c>
      <c r="Q24" s="16">
        <v>277</v>
      </c>
      <c r="R24" s="20">
        <v>0</v>
      </c>
      <c r="U24" s="13" t="s">
        <v>220</v>
      </c>
      <c r="V24" s="250" t="s">
        <v>221</v>
      </c>
      <c r="W24" s="249"/>
      <c r="X24" s="14">
        <v>50</v>
      </c>
      <c r="Y24" s="15">
        <v>3.74</v>
      </c>
      <c r="Z24" s="15">
        <v>6.5</v>
      </c>
      <c r="AA24" s="15">
        <v>30.1</v>
      </c>
      <c r="AB24" s="16">
        <v>196.1</v>
      </c>
      <c r="AC24" s="17">
        <v>2.2999999999999998</v>
      </c>
      <c r="AD24" s="31" t="s">
        <v>220</v>
      </c>
      <c r="AE24" s="260" t="s">
        <v>221</v>
      </c>
      <c r="AF24" s="260"/>
      <c r="AG24" s="14">
        <v>70</v>
      </c>
      <c r="AH24" s="15">
        <v>5.2</v>
      </c>
      <c r="AI24" s="15">
        <v>9.1</v>
      </c>
      <c r="AJ24" s="15">
        <v>42.14</v>
      </c>
      <c r="AK24" s="16">
        <v>277</v>
      </c>
      <c r="AL24" s="20">
        <v>0</v>
      </c>
    </row>
    <row r="25" spans="1:38" x14ac:dyDescent="0.25">
      <c r="A25" s="19">
        <v>401</v>
      </c>
      <c r="B25" s="250" t="s">
        <v>132</v>
      </c>
      <c r="C25" s="249"/>
      <c r="D25" s="14">
        <v>150</v>
      </c>
      <c r="E25" s="15">
        <v>4.34</v>
      </c>
      <c r="F25" s="15">
        <v>3.7</v>
      </c>
      <c r="G25" s="15">
        <v>15.2</v>
      </c>
      <c r="H25" s="16">
        <v>113</v>
      </c>
      <c r="I25" s="17">
        <v>1.1000000000000001</v>
      </c>
      <c r="J25" s="19">
        <v>401</v>
      </c>
      <c r="K25" s="260" t="s">
        <v>132</v>
      </c>
      <c r="L25" s="260"/>
      <c r="M25" s="14">
        <v>180</v>
      </c>
      <c r="N25" s="15">
        <v>5.3</v>
      </c>
      <c r="O25" s="15">
        <v>4.5999999999999996</v>
      </c>
      <c r="P25" s="15">
        <v>18.5</v>
      </c>
      <c r="Q25" s="15">
        <v>138.6</v>
      </c>
      <c r="R25" s="20">
        <v>1.32</v>
      </c>
      <c r="U25" s="19">
        <v>401</v>
      </c>
      <c r="V25" s="250" t="s">
        <v>132</v>
      </c>
      <c r="W25" s="249"/>
      <c r="X25" s="14">
        <v>150</v>
      </c>
      <c r="Y25" s="15">
        <v>4.34</v>
      </c>
      <c r="Z25" s="15">
        <v>3.7</v>
      </c>
      <c r="AA25" s="15">
        <v>15.2</v>
      </c>
      <c r="AB25" s="16">
        <v>113</v>
      </c>
      <c r="AC25" s="17">
        <v>1.1000000000000001</v>
      </c>
      <c r="AD25" s="19">
        <v>401</v>
      </c>
      <c r="AE25" s="260" t="s">
        <v>132</v>
      </c>
      <c r="AF25" s="260"/>
      <c r="AG25" s="14">
        <v>180</v>
      </c>
      <c r="AH25" s="15">
        <v>5.3</v>
      </c>
      <c r="AI25" s="15">
        <v>4.5999999999999996</v>
      </c>
      <c r="AJ25" s="15">
        <v>18.5</v>
      </c>
      <c r="AK25" s="15">
        <v>138.6</v>
      </c>
      <c r="AL25" s="20">
        <v>1.32</v>
      </c>
    </row>
    <row r="26" spans="1:38" x14ac:dyDescent="0.25">
      <c r="A26" s="261" t="s">
        <v>42</v>
      </c>
      <c r="B26" s="256"/>
      <c r="C26" s="256"/>
      <c r="D26" s="256"/>
      <c r="E26" s="256"/>
      <c r="F26" s="256"/>
      <c r="G26" s="256"/>
      <c r="H26" s="256"/>
      <c r="I26" s="257"/>
      <c r="J26" s="261"/>
      <c r="K26" s="256"/>
      <c r="L26" s="256"/>
      <c r="M26" s="256"/>
      <c r="N26" s="256"/>
      <c r="O26" s="256"/>
      <c r="P26" s="256"/>
      <c r="Q26" s="256"/>
      <c r="R26" s="257"/>
      <c r="U26" s="261" t="s">
        <v>42</v>
      </c>
      <c r="V26" s="256"/>
      <c r="W26" s="256"/>
      <c r="X26" s="256"/>
      <c r="Y26" s="256"/>
      <c r="Z26" s="256"/>
      <c r="AA26" s="256"/>
      <c r="AB26" s="256"/>
      <c r="AC26" s="257"/>
      <c r="AD26" s="261"/>
      <c r="AE26" s="256"/>
      <c r="AF26" s="256"/>
      <c r="AG26" s="256"/>
      <c r="AH26" s="256"/>
      <c r="AI26" s="256"/>
      <c r="AJ26" s="256"/>
      <c r="AK26" s="256"/>
      <c r="AL26" s="257"/>
    </row>
    <row r="27" spans="1:38" x14ac:dyDescent="0.25">
      <c r="A27" s="13">
        <v>291</v>
      </c>
      <c r="B27" s="250" t="s">
        <v>145</v>
      </c>
      <c r="C27" s="249"/>
      <c r="D27" s="14">
        <v>130</v>
      </c>
      <c r="E27" s="15">
        <v>9.6</v>
      </c>
      <c r="F27" s="15">
        <v>14.7</v>
      </c>
      <c r="G27" s="15">
        <v>19.8</v>
      </c>
      <c r="H27" s="16">
        <v>263</v>
      </c>
      <c r="I27" s="17">
        <v>5.2</v>
      </c>
      <c r="J27" s="13">
        <v>291</v>
      </c>
      <c r="K27" s="250" t="s">
        <v>145</v>
      </c>
      <c r="L27" s="249"/>
      <c r="M27" s="14">
        <v>160</v>
      </c>
      <c r="N27" s="15">
        <v>10.4</v>
      </c>
      <c r="O27" s="15">
        <v>16.600000000000001</v>
      </c>
      <c r="P27" s="15">
        <v>24.3</v>
      </c>
      <c r="Q27" s="16">
        <v>298.5</v>
      </c>
      <c r="R27" s="20">
        <v>6.4</v>
      </c>
      <c r="U27" s="13">
        <v>291</v>
      </c>
      <c r="V27" s="250" t="s">
        <v>145</v>
      </c>
      <c r="W27" s="249"/>
      <c r="X27" s="14">
        <v>130</v>
      </c>
      <c r="Y27" s="15">
        <v>9.6</v>
      </c>
      <c r="Z27" s="15">
        <v>14.7</v>
      </c>
      <c r="AA27" s="15">
        <v>19.8</v>
      </c>
      <c r="AB27" s="16">
        <v>263</v>
      </c>
      <c r="AC27" s="17">
        <v>5.2</v>
      </c>
      <c r="AD27" s="13">
        <v>291</v>
      </c>
      <c r="AE27" s="250" t="s">
        <v>145</v>
      </c>
      <c r="AF27" s="249"/>
      <c r="AG27" s="14">
        <v>160</v>
      </c>
      <c r="AH27" s="15">
        <v>10.4</v>
      </c>
      <c r="AI27" s="15">
        <v>16.600000000000001</v>
      </c>
      <c r="AJ27" s="15">
        <v>24.3</v>
      </c>
      <c r="AK27" s="16">
        <v>298.5</v>
      </c>
      <c r="AL27" s="20">
        <v>6.4</v>
      </c>
    </row>
    <row r="28" spans="1:38" ht="24" customHeight="1" x14ac:dyDescent="0.25">
      <c r="A28" s="49"/>
      <c r="B28" s="209" t="s">
        <v>158</v>
      </c>
      <c r="C28" s="210"/>
      <c r="D28" s="25">
        <v>20</v>
      </c>
      <c r="E28" s="26">
        <v>0.3</v>
      </c>
      <c r="F28" s="27">
        <v>0.04</v>
      </c>
      <c r="G28" s="26">
        <v>0.5</v>
      </c>
      <c r="H28" s="27">
        <v>3.85</v>
      </c>
      <c r="I28" s="28">
        <v>2</v>
      </c>
      <c r="J28" s="30"/>
      <c r="K28" s="209" t="s">
        <v>158</v>
      </c>
      <c r="L28" s="210"/>
      <c r="M28" s="25">
        <v>25</v>
      </c>
      <c r="N28" s="27">
        <v>0.25</v>
      </c>
      <c r="O28" s="27">
        <v>2.5000000000000001E-2</v>
      </c>
      <c r="P28" s="27">
        <v>0.62</v>
      </c>
      <c r="Q28" s="27">
        <v>3.5</v>
      </c>
      <c r="R28" s="32">
        <v>2.5</v>
      </c>
      <c r="U28" s="49"/>
      <c r="V28" s="209" t="s">
        <v>158</v>
      </c>
      <c r="W28" s="210"/>
      <c r="X28" s="25">
        <v>20</v>
      </c>
      <c r="Y28" s="26">
        <v>0.3</v>
      </c>
      <c r="Z28" s="27">
        <v>0.04</v>
      </c>
      <c r="AA28" s="26">
        <v>0.5</v>
      </c>
      <c r="AB28" s="27">
        <v>3.85</v>
      </c>
      <c r="AC28" s="28">
        <v>2</v>
      </c>
      <c r="AD28" s="30"/>
      <c r="AE28" s="209" t="s">
        <v>158</v>
      </c>
      <c r="AF28" s="210"/>
      <c r="AG28" s="25">
        <v>25</v>
      </c>
      <c r="AH28" s="27">
        <v>0.25</v>
      </c>
      <c r="AI28" s="27">
        <v>2.5000000000000001E-2</v>
      </c>
      <c r="AJ28" s="27">
        <v>0.62</v>
      </c>
      <c r="AK28" s="27">
        <v>3.5</v>
      </c>
      <c r="AL28" s="32">
        <v>2.5</v>
      </c>
    </row>
    <row r="29" spans="1:38" x14ac:dyDescent="0.25">
      <c r="A29" s="13">
        <v>392</v>
      </c>
      <c r="B29" s="250" t="s">
        <v>67</v>
      </c>
      <c r="C29" s="249"/>
      <c r="D29" s="33" t="s">
        <v>68</v>
      </c>
      <c r="E29" s="15">
        <v>1</v>
      </c>
      <c r="F29" s="15">
        <v>1.2</v>
      </c>
      <c r="G29" s="15">
        <v>9.1999999999999993</v>
      </c>
      <c r="H29" s="16">
        <v>52.4</v>
      </c>
      <c r="I29" s="17">
        <v>1.1000000000000001</v>
      </c>
      <c r="J29" s="13">
        <v>392</v>
      </c>
      <c r="K29" s="250" t="s">
        <v>67</v>
      </c>
      <c r="L29" s="249"/>
      <c r="M29" s="33" t="s">
        <v>286</v>
      </c>
      <c r="N29" s="15">
        <v>1.2</v>
      </c>
      <c r="O29" s="15">
        <v>1.548</v>
      </c>
      <c r="P29" s="15">
        <v>12</v>
      </c>
      <c r="Q29" s="15">
        <v>64</v>
      </c>
      <c r="R29" s="20">
        <v>1.3</v>
      </c>
      <c r="U29" s="13">
        <v>392</v>
      </c>
      <c r="V29" s="250" t="s">
        <v>67</v>
      </c>
      <c r="W29" s="249"/>
      <c r="X29" s="33" t="s">
        <v>68</v>
      </c>
      <c r="Y29" s="15">
        <v>1</v>
      </c>
      <c r="Z29" s="15">
        <v>1.2</v>
      </c>
      <c r="AA29" s="15">
        <v>9.1999999999999993</v>
      </c>
      <c r="AB29" s="16">
        <v>52.4</v>
      </c>
      <c r="AC29" s="17">
        <v>1.1000000000000001</v>
      </c>
      <c r="AD29" s="13">
        <v>392</v>
      </c>
      <c r="AE29" s="250" t="s">
        <v>67</v>
      </c>
      <c r="AF29" s="249"/>
      <c r="AG29" s="33" t="s">
        <v>286</v>
      </c>
      <c r="AH29" s="15">
        <v>1.2</v>
      </c>
      <c r="AI29" s="15">
        <v>1.548</v>
      </c>
      <c r="AJ29" s="15">
        <v>12</v>
      </c>
      <c r="AK29" s="15">
        <v>64</v>
      </c>
      <c r="AL29" s="20">
        <v>1.3</v>
      </c>
    </row>
    <row r="30" spans="1:38" x14ac:dyDescent="0.25">
      <c r="A30" s="13"/>
      <c r="B30" s="250" t="s">
        <v>23</v>
      </c>
      <c r="C30" s="249"/>
      <c r="D30" s="14">
        <v>20</v>
      </c>
      <c r="E30" s="15">
        <v>1.51</v>
      </c>
      <c r="F30" s="16">
        <v>0.54220000000000002</v>
      </c>
      <c r="G30" s="15">
        <v>9.7200000000000006</v>
      </c>
      <c r="H30" s="16">
        <v>48.64</v>
      </c>
      <c r="I30" s="21"/>
      <c r="J30" s="13"/>
      <c r="K30" s="260" t="s">
        <v>36</v>
      </c>
      <c r="L30" s="260"/>
      <c r="M30" s="14">
        <v>25</v>
      </c>
      <c r="N30" s="16">
        <v>1.47</v>
      </c>
      <c r="O30" s="16">
        <v>0.45</v>
      </c>
      <c r="P30" s="16">
        <v>13.11</v>
      </c>
      <c r="Q30" s="16">
        <v>59.634889999999999</v>
      </c>
      <c r="R30" s="20"/>
      <c r="U30" s="13"/>
      <c r="V30" s="250" t="s">
        <v>23</v>
      </c>
      <c r="W30" s="249"/>
      <c r="X30" s="14">
        <v>20</v>
      </c>
      <c r="Y30" s="15">
        <v>1.51</v>
      </c>
      <c r="Z30" s="16">
        <v>0.54220000000000002</v>
      </c>
      <c r="AA30" s="15">
        <v>9.7200000000000006</v>
      </c>
      <c r="AB30" s="16">
        <v>48.64</v>
      </c>
      <c r="AC30" s="21"/>
      <c r="AD30" s="13"/>
      <c r="AE30" s="260" t="s">
        <v>36</v>
      </c>
      <c r="AF30" s="260"/>
      <c r="AG30" s="14">
        <v>25</v>
      </c>
      <c r="AH30" s="16">
        <v>1.47</v>
      </c>
      <c r="AI30" s="16">
        <v>0.45</v>
      </c>
      <c r="AJ30" s="16">
        <v>13.11</v>
      </c>
      <c r="AK30" s="16">
        <v>59.634889999999999</v>
      </c>
      <c r="AL30" s="20"/>
    </row>
    <row r="31" spans="1:38" ht="15.75" thickBot="1" x14ac:dyDescent="0.3">
      <c r="A31" s="13"/>
      <c r="B31" s="268" t="s">
        <v>36</v>
      </c>
      <c r="C31" s="241"/>
      <c r="D31" s="14">
        <v>20</v>
      </c>
      <c r="E31" s="15">
        <v>1</v>
      </c>
      <c r="F31" s="16">
        <v>0.36</v>
      </c>
      <c r="G31" s="15">
        <v>9.9</v>
      </c>
      <c r="H31" s="16">
        <v>45.6</v>
      </c>
      <c r="I31" s="21"/>
      <c r="J31" s="13"/>
      <c r="K31" s="260" t="s">
        <v>23</v>
      </c>
      <c r="L31" s="260"/>
      <c r="M31" s="14">
        <v>20</v>
      </c>
      <c r="N31" s="15">
        <v>1.5</v>
      </c>
      <c r="O31" s="16">
        <v>0.54220000000000002</v>
      </c>
      <c r="P31" s="15">
        <v>9.7200000000000006</v>
      </c>
      <c r="Q31" s="16">
        <v>48.64</v>
      </c>
      <c r="R31" s="21"/>
      <c r="U31" s="13"/>
      <c r="V31" s="268" t="s">
        <v>36</v>
      </c>
      <c r="W31" s="241"/>
      <c r="X31" s="14">
        <v>20</v>
      </c>
      <c r="Y31" s="15">
        <v>1</v>
      </c>
      <c r="Z31" s="16">
        <v>0.36</v>
      </c>
      <c r="AA31" s="15">
        <v>9.9</v>
      </c>
      <c r="AB31" s="16">
        <v>45.6</v>
      </c>
      <c r="AC31" s="21"/>
      <c r="AD31" s="13"/>
      <c r="AE31" s="260" t="s">
        <v>23</v>
      </c>
      <c r="AF31" s="260"/>
      <c r="AG31" s="14">
        <v>20</v>
      </c>
      <c r="AH31" s="15">
        <v>1.5</v>
      </c>
      <c r="AI31" s="16">
        <v>0.54220000000000002</v>
      </c>
      <c r="AJ31" s="15">
        <v>9.7200000000000006</v>
      </c>
      <c r="AK31" s="16">
        <v>48.64</v>
      </c>
      <c r="AL31" s="21"/>
    </row>
    <row r="32" spans="1:38" ht="40.9" customHeight="1" x14ac:dyDescent="0.25">
      <c r="A32" s="269" t="s">
        <v>222</v>
      </c>
      <c r="B32" s="270"/>
      <c r="C32" s="270"/>
      <c r="D32" s="271"/>
      <c r="E32" s="238" t="s">
        <v>11</v>
      </c>
      <c r="F32" s="238"/>
      <c r="G32" s="238"/>
      <c r="H32" s="237" t="s">
        <v>12</v>
      </c>
      <c r="I32" s="34" t="s">
        <v>13</v>
      </c>
      <c r="J32" s="269" t="s">
        <v>341</v>
      </c>
      <c r="K32" s="270"/>
      <c r="L32" s="270"/>
      <c r="M32" s="271"/>
      <c r="N32" s="238" t="s">
        <v>11</v>
      </c>
      <c r="O32" s="238"/>
      <c r="P32" s="238"/>
      <c r="Q32" s="237" t="s">
        <v>12</v>
      </c>
      <c r="R32" s="34" t="s">
        <v>13</v>
      </c>
      <c r="U32" s="269" t="s">
        <v>222</v>
      </c>
      <c r="V32" s="270"/>
      <c r="W32" s="270"/>
      <c r="X32" s="271"/>
      <c r="Y32" s="238" t="s">
        <v>11</v>
      </c>
      <c r="Z32" s="238"/>
      <c r="AA32" s="238"/>
      <c r="AB32" s="237" t="s">
        <v>12</v>
      </c>
      <c r="AC32" s="34" t="s">
        <v>13</v>
      </c>
      <c r="AD32" s="269" t="s">
        <v>341</v>
      </c>
      <c r="AE32" s="270"/>
      <c r="AF32" s="270"/>
      <c r="AG32" s="271"/>
      <c r="AH32" s="238" t="s">
        <v>11</v>
      </c>
      <c r="AI32" s="238"/>
      <c r="AJ32" s="238"/>
      <c r="AK32" s="237" t="s">
        <v>12</v>
      </c>
      <c r="AL32" s="34" t="s">
        <v>13</v>
      </c>
    </row>
    <row r="33" spans="1:38" x14ac:dyDescent="0.25">
      <c r="A33" s="272"/>
      <c r="B33" s="273"/>
      <c r="C33" s="273"/>
      <c r="D33" s="274"/>
      <c r="E33" s="144" t="s">
        <v>14</v>
      </c>
      <c r="F33" s="144" t="s">
        <v>15</v>
      </c>
      <c r="G33" s="144" t="s">
        <v>16</v>
      </c>
      <c r="H33" s="239"/>
      <c r="I33" s="36" t="s">
        <v>17</v>
      </c>
      <c r="J33" s="272"/>
      <c r="K33" s="273"/>
      <c r="L33" s="273"/>
      <c r="M33" s="274"/>
      <c r="N33" s="144" t="s">
        <v>14</v>
      </c>
      <c r="O33" s="144" t="s">
        <v>15</v>
      </c>
      <c r="P33" s="144" t="s">
        <v>16</v>
      </c>
      <c r="Q33" s="239"/>
      <c r="R33" s="36" t="s">
        <v>17</v>
      </c>
      <c r="U33" s="272"/>
      <c r="V33" s="273"/>
      <c r="W33" s="273"/>
      <c r="X33" s="274"/>
      <c r="Y33" s="144" t="s">
        <v>14</v>
      </c>
      <c r="Z33" s="144" t="s">
        <v>15</v>
      </c>
      <c r="AA33" s="144" t="s">
        <v>16</v>
      </c>
      <c r="AB33" s="239"/>
      <c r="AC33" s="36" t="s">
        <v>17</v>
      </c>
      <c r="AD33" s="272"/>
      <c r="AE33" s="273"/>
      <c r="AF33" s="273"/>
      <c r="AG33" s="274"/>
      <c r="AH33" s="144" t="s">
        <v>14</v>
      </c>
      <c r="AI33" s="144" t="s">
        <v>15</v>
      </c>
      <c r="AJ33" s="144" t="s">
        <v>16</v>
      </c>
      <c r="AK33" s="239"/>
      <c r="AL33" s="36" t="s">
        <v>17</v>
      </c>
    </row>
    <row r="34" spans="1:38" ht="15.75" thickBot="1" x14ac:dyDescent="0.3">
      <c r="A34" s="275"/>
      <c r="B34" s="276"/>
      <c r="C34" s="276"/>
      <c r="D34" s="277"/>
      <c r="E34" s="37">
        <f>E31+E30+E29+E28+E27+E25+E24+E22+E21+E19+E18+E17+E16+E14+E12+E11+E10+E9</f>
        <v>47.170000000000009</v>
      </c>
      <c r="F34" s="37">
        <f>F31+F30+F29+F28+F27+F25+F24+F22+F21+F19+F18+F17+F16+F14+F12+F11+F10+F9</f>
        <v>47.686599999999999</v>
      </c>
      <c r="G34" s="37">
        <f>G31+G30+G29+G28+G27+G25+G24+G22+G21+G19+G18+G17+G16+G14+G12+G11+G10+G9</f>
        <v>202.21000000000004</v>
      </c>
      <c r="H34" s="37">
        <f>H31+H30+H29+H28+H27+H25+H24+H22+H21+H19+H18+H17+H16+H14+H12+H11+H10+H9</f>
        <v>1442.2800000000002</v>
      </c>
      <c r="I34" s="38">
        <f>I31+I30+I29+I28+I27+I25+I24+I22+I21+I19+I18+I17+I16+I14+I12+I11+I10+I9</f>
        <v>45.779999999999994</v>
      </c>
      <c r="J34" s="275"/>
      <c r="K34" s="276"/>
      <c r="L34" s="276"/>
      <c r="M34" s="277"/>
      <c r="N34" s="37">
        <f>N31+N30+N29+N28+N27+N25+N24+N22+N21+N19+N18+N17+N16+N14+N12+N11+N10+N9</f>
        <v>58.2</v>
      </c>
      <c r="O34" s="37">
        <f>O31+O30+O29+O28+O27+O25+O24+O22+O21+O19+O18+O17+O16+O14+O12+O11+O10+O9</f>
        <v>59.790700000000001</v>
      </c>
      <c r="P34" s="37">
        <f>P31+P30+P29+P28+P27+P25+P24+P22+P21+P19+P18+P17+P16+P14+P12+P11+P10+P9</f>
        <v>256.92770000000002</v>
      </c>
      <c r="Q34" s="37">
        <f>Q31+Q30+Q29+Q28+Q27+Q25+Q24+Q22+Q21+Q19+Q18+Q17+Q16+Q14+Q12+Q11+Q10+Q9</f>
        <v>1797.8597799999998</v>
      </c>
      <c r="R34" s="38">
        <f>R31+R30+R29+R28+R27+R25+R24+R22+R21+R19+R18+R17+R16+R14+R12+R11+R10+R9</f>
        <v>53.509999999999991</v>
      </c>
      <c r="U34" s="275"/>
      <c r="V34" s="276"/>
      <c r="W34" s="276"/>
      <c r="X34" s="277"/>
      <c r="Y34" s="37">
        <f>Y31+Y30+Y29+Y28+Y27+Y25+Y24+Y22+Y21+Y19+Y18+Y17+Y16+Y14+Y12+Y11+Y10+Y9</f>
        <v>47.170000000000009</v>
      </c>
      <c r="Z34" s="37">
        <f>Z31+Z30+Z29+Z28+Z27+Z25+Z24+Z22+Z21+Z19+Z18+Z17+Z16+Z14+Z12+Z11+Z10+Z9</f>
        <v>47.686599999999999</v>
      </c>
      <c r="AA34" s="37">
        <f>AA31+AA30+AA29+AA28+AA27+AA25+AA24+AA22+AA21+AA19+AA18+AA17+AA16+AA14+AA12+AA11+AA10+AA9</f>
        <v>202.21000000000004</v>
      </c>
      <c r="AB34" s="37">
        <f>AB31+AB30+AB29+AB28+AB27+AB25+AB24+AB22+AB21+AB19+AB18+AB17+AB16+AB14+AB12+AB11+AB10+AB9</f>
        <v>1442.2800000000002</v>
      </c>
      <c r="AC34" s="38">
        <f>AC31+AC30+AC29+AC28+AC27+AC25+AC24+AC22+AC21+AC19+AC18+AC17+AC16+AC14+AC12+AC11+AC10+AC9</f>
        <v>45.779999999999994</v>
      </c>
      <c r="AD34" s="275"/>
      <c r="AE34" s="276"/>
      <c r="AF34" s="276"/>
      <c r="AG34" s="277"/>
      <c r="AH34" s="37">
        <f>AH31+AH30+AH29+AH28+AH27+AH25+AH24+AH22+AH21+AH19+AH18+AH17+AH16+AH14+AH12+AH11+AH10+AH9</f>
        <v>58.2</v>
      </c>
      <c r="AI34" s="37">
        <f>AI31+AI30+AI29+AI28+AI27+AI25+AI24+AI22+AI21+AI19+AI18+AI17+AI16+AI14+AI12+AI11+AI10+AI9</f>
        <v>59.790700000000001</v>
      </c>
      <c r="AJ34" s="37">
        <f>AJ31+AJ30+AJ29+AJ28+AJ27+AJ25+AJ24+AJ22+AJ21+AJ19+AJ18+AJ17+AJ16+AJ14+AJ12+AJ11+AJ10+AJ9</f>
        <v>256.92770000000002</v>
      </c>
      <c r="AK34" s="37">
        <f>AK31+AK30+AK29+AK28+AK27+AK25+AK24+AK22+AK21+AK19+AK18+AK17+AK16+AK14+AK12+AK11+AK10+AK9</f>
        <v>1797.8597799999998</v>
      </c>
      <c r="AL34" s="38">
        <f>AL31+AL30+AL29+AL28+AL27+AL25+AL24+AL22+AL21+AL19+AL18+AL17+AL16+AL14+AL12+AL11+AL10+AL9</f>
        <v>53.509999999999991</v>
      </c>
    </row>
  </sheetData>
  <mergeCells count="130">
    <mergeCell ref="U32:X34"/>
    <mergeCell ref="Y32:AA32"/>
    <mergeCell ref="AB32:AB33"/>
    <mergeCell ref="AD32:AG34"/>
    <mergeCell ref="AH32:AJ32"/>
    <mergeCell ref="AK32:AK33"/>
    <mergeCell ref="V29:W29"/>
    <mergeCell ref="AE29:AF29"/>
    <mergeCell ref="V30:W30"/>
    <mergeCell ref="AE30:AF30"/>
    <mergeCell ref="V31:W31"/>
    <mergeCell ref="AE31:AF31"/>
    <mergeCell ref="U26:AC26"/>
    <mergeCell ref="AD26:AL26"/>
    <mergeCell ref="V27:W27"/>
    <mergeCell ref="AE27:AF27"/>
    <mergeCell ref="V28:W28"/>
    <mergeCell ref="AE28:AF28"/>
    <mergeCell ref="U23:AC23"/>
    <mergeCell ref="AD23:AL23"/>
    <mergeCell ref="V24:W24"/>
    <mergeCell ref="AE24:AF24"/>
    <mergeCell ref="V25:W25"/>
    <mergeCell ref="AE25:AF25"/>
    <mergeCell ref="V19:W19"/>
    <mergeCell ref="AE19:AF19"/>
    <mergeCell ref="AE20:AF20"/>
    <mergeCell ref="V21:W21"/>
    <mergeCell ref="AE21:AF21"/>
    <mergeCell ref="V22:W22"/>
    <mergeCell ref="AE22:AF22"/>
    <mergeCell ref="V16:W16"/>
    <mergeCell ref="AE16:AF16"/>
    <mergeCell ref="V17:W17"/>
    <mergeCell ref="AE17:AF17"/>
    <mergeCell ref="V18:W18"/>
    <mergeCell ref="AE18:AF18"/>
    <mergeCell ref="U13:AC13"/>
    <mergeCell ref="AD13:AL13"/>
    <mergeCell ref="V14:W14"/>
    <mergeCell ref="AE14:AF14"/>
    <mergeCell ref="U15:AC15"/>
    <mergeCell ref="AD15:AL15"/>
    <mergeCell ref="V10:W10"/>
    <mergeCell ref="AE10:AF10"/>
    <mergeCell ref="V11:W11"/>
    <mergeCell ref="AE11:AF11"/>
    <mergeCell ref="V12:W12"/>
    <mergeCell ref="AE12:AF12"/>
    <mergeCell ref="AH6:AJ6"/>
    <mergeCell ref="AK6:AK7"/>
    <mergeCell ref="U8:AC8"/>
    <mergeCell ref="AD8:AL8"/>
    <mergeCell ref="V9:W9"/>
    <mergeCell ref="AE9:AF9"/>
    <mergeCell ref="X3:AB3"/>
    <mergeCell ref="AG3:AK3"/>
    <mergeCell ref="U6:U7"/>
    <mergeCell ref="V6:W7"/>
    <mergeCell ref="X6:X7"/>
    <mergeCell ref="Y6:AA6"/>
    <mergeCell ref="AB6:AB7"/>
    <mergeCell ref="AD6:AD7"/>
    <mergeCell ref="AE6:AF7"/>
    <mergeCell ref="AG6:AG7"/>
    <mergeCell ref="A32:D34"/>
    <mergeCell ref="E32:G32"/>
    <mergeCell ref="H32:H33"/>
    <mergeCell ref="J32:M34"/>
    <mergeCell ref="N32:P32"/>
    <mergeCell ref="Q32:Q33"/>
    <mergeCell ref="B29:C29"/>
    <mergeCell ref="K29:L29"/>
    <mergeCell ref="B30:C30"/>
    <mergeCell ref="K30:L30"/>
    <mergeCell ref="B31:C31"/>
    <mergeCell ref="K31:L31"/>
    <mergeCell ref="A26:I26"/>
    <mergeCell ref="J26:R26"/>
    <mergeCell ref="B27:C27"/>
    <mergeCell ref="K27:L27"/>
    <mergeCell ref="B28:C28"/>
    <mergeCell ref="K28:L28"/>
    <mergeCell ref="A23:I23"/>
    <mergeCell ref="J23:R23"/>
    <mergeCell ref="B24:C24"/>
    <mergeCell ref="K24:L24"/>
    <mergeCell ref="B25:C25"/>
    <mergeCell ref="K25:L25"/>
    <mergeCell ref="B19:C19"/>
    <mergeCell ref="K19:L19"/>
    <mergeCell ref="K20:L20"/>
    <mergeCell ref="B21:C21"/>
    <mergeCell ref="K21:L21"/>
    <mergeCell ref="B22:C22"/>
    <mergeCell ref="K22:L22"/>
    <mergeCell ref="B16:C16"/>
    <mergeCell ref="K16:L16"/>
    <mergeCell ref="B17:C17"/>
    <mergeCell ref="K17:L17"/>
    <mergeCell ref="B18:C18"/>
    <mergeCell ref="K18:L18"/>
    <mergeCell ref="A13:I13"/>
    <mergeCell ref="J13:R13"/>
    <mergeCell ref="B14:C14"/>
    <mergeCell ref="K14:L14"/>
    <mergeCell ref="A15:I15"/>
    <mergeCell ref="J15:R15"/>
    <mergeCell ref="B10:C10"/>
    <mergeCell ref="K10:L10"/>
    <mergeCell ref="B11:C11"/>
    <mergeCell ref="K11:L11"/>
    <mergeCell ref="B12:C12"/>
    <mergeCell ref="K12:L12"/>
    <mergeCell ref="N6:P6"/>
    <mergeCell ref="Q6:Q7"/>
    <mergeCell ref="A8:I8"/>
    <mergeCell ref="J8:R8"/>
    <mergeCell ref="B9:C9"/>
    <mergeCell ref="K9:L9"/>
    <mergeCell ref="D3:H3"/>
    <mergeCell ref="M3:Q3"/>
    <mergeCell ref="A6:A7"/>
    <mergeCell ref="B6:C7"/>
    <mergeCell ref="D6:D7"/>
    <mergeCell ref="E6:G6"/>
    <mergeCell ref="H6:H7"/>
    <mergeCell ref="J6:J7"/>
    <mergeCell ref="K6:L7"/>
    <mergeCell ref="M6:M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K39"/>
  <sheetViews>
    <sheetView topLeftCell="A5" workbookViewId="0">
      <selection activeCell="AL24" sqref="AL24"/>
    </sheetView>
  </sheetViews>
  <sheetFormatPr defaultRowHeight="15" x14ac:dyDescent="0.25"/>
  <cols>
    <col min="3" max="3" width="22.28515625" customWidth="1"/>
    <col min="4" max="4" width="8.7109375" customWidth="1"/>
    <col min="5" max="7" width="8.85546875" hidden="1" customWidth="1"/>
    <col min="8" max="8" width="8.7109375" customWidth="1"/>
    <col min="9" max="12" width="8.85546875" hidden="1" customWidth="1"/>
    <col min="14" max="16" width="8.85546875" hidden="1" customWidth="1"/>
    <col min="17" max="17" width="8.7109375" customWidth="1"/>
    <col min="18" max="18" width="8.85546875" hidden="1" customWidth="1"/>
    <col min="22" max="22" width="16.85546875" customWidth="1"/>
    <col min="23" max="23" width="8.85546875" customWidth="1"/>
    <col min="24" max="26" width="8.85546875" hidden="1" customWidth="1"/>
    <col min="28" max="28" width="0.140625" customWidth="1"/>
    <col min="29" max="31" width="8.85546875" hidden="1" customWidth="1"/>
    <col min="33" max="33" width="0.28515625" hidden="1" customWidth="1"/>
    <col min="34" max="35" width="8.85546875" hidden="1" customWidth="1"/>
    <col min="36" max="36" width="8.7109375" customWidth="1"/>
    <col min="37" max="37" width="8.85546875" hidden="1" customWidth="1"/>
  </cols>
  <sheetData>
    <row r="1" spans="1:37" x14ac:dyDescent="0.25">
      <c r="A1" s="1">
        <v>13</v>
      </c>
      <c r="B1" s="5" t="s">
        <v>1</v>
      </c>
      <c r="C1" s="6">
        <v>13</v>
      </c>
      <c r="D1" s="2"/>
      <c r="E1" s="2"/>
      <c r="F1" s="2"/>
      <c r="G1" s="2"/>
      <c r="H1" s="3"/>
      <c r="I1" s="4"/>
      <c r="J1" s="1">
        <v>13</v>
      </c>
      <c r="K1" s="5" t="s">
        <v>1</v>
      </c>
      <c r="L1" s="6">
        <v>3</v>
      </c>
      <c r="M1" s="2"/>
      <c r="N1" s="2"/>
      <c r="O1" s="2"/>
      <c r="P1" s="2"/>
      <c r="Q1" s="3"/>
      <c r="R1" s="4"/>
      <c r="T1" s="1">
        <v>13</v>
      </c>
      <c r="U1" s="5" t="s">
        <v>1</v>
      </c>
      <c r="V1" s="6">
        <v>13</v>
      </c>
      <c r="W1" s="2"/>
      <c r="X1" s="2"/>
      <c r="Y1" s="2"/>
      <c r="Z1" s="2"/>
      <c r="AA1" s="3"/>
      <c r="AB1" s="4"/>
      <c r="AC1" s="1">
        <v>13</v>
      </c>
      <c r="AD1" s="5" t="s">
        <v>1</v>
      </c>
      <c r="AE1" s="6">
        <v>3</v>
      </c>
      <c r="AF1" s="2"/>
      <c r="AG1" s="2"/>
      <c r="AH1" s="2"/>
      <c r="AI1" s="2"/>
      <c r="AJ1" s="3"/>
      <c r="AK1" s="4"/>
    </row>
    <row r="2" spans="1:37" ht="0.6" customHeight="1" x14ac:dyDescent="0.25">
      <c r="A2" s="1"/>
      <c r="B2" s="5" t="s">
        <v>2</v>
      </c>
      <c r="C2" s="6">
        <v>3</v>
      </c>
      <c r="D2" s="2"/>
      <c r="E2" s="2"/>
      <c r="F2" s="2"/>
      <c r="G2" s="2"/>
      <c r="H2" s="3"/>
      <c r="I2" s="4"/>
      <c r="J2" s="1"/>
      <c r="K2" s="5" t="s">
        <v>2</v>
      </c>
      <c r="L2" s="6">
        <v>3</v>
      </c>
      <c r="M2" s="2"/>
      <c r="N2" s="2"/>
      <c r="O2" s="2"/>
      <c r="P2" s="2"/>
      <c r="Q2" s="3"/>
      <c r="R2" s="4"/>
      <c r="T2" s="1"/>
      <c r="U2" s="5" t="s">
        <v>2</v>
      </c>
      <c r="V2" s="6">
        <v>3</v>
      </c>
      <c r="W2" s="2"/>
      <c r="X2" s="2"/>
      <c r="Y2" s="2"/>
      <c r="Z2" s="2"/>
      <c r="AA2" s="3"/>
      <c r="AB2" s="4"/>
      <c r="AC2" s="1"/>
      <c r="AD2" s="5" t="s">
        <v>2</v>
      </c>
      <c r="AE2" s="6">
        <v>3</v>
      </c>
      <c r="AF2" s="2"/>
      <c r="AG2" s="2"/>
      <c r="AH2" s="2"/>
      <c r="AI2" s="2"/>
      <c r="AJ2" s="3"/>
      <c r="AK2" s="4"/>
    </row>
    <row r="3" spans="1:37" hidden="1" x14ac:dyDescent="0.25">
      <c r="A3" s="1"/>
      <c r="B3" s="5" t="s">
        <v>3</v>
      </c>
      <c r="C3" s="7" t="s">
        <v>4</v>
      </c>
      <c r="D3" s="262" t="s">
        <v>5</v>
      </c>
      <c r="E3" s="262"/>
      <c r="F3" s="262"/>
      <c r="G3" s="262"/>
      <c r="H3" s="262"/>
      <c r="I3" s="4"/>
      <c r="J3" s="1"/>
      <c r="K3" s="5" t="s">
        <v>3</v>
      </c>
      <c r="L3" s="7" t="s">
        <v>4</v>
      </c>
      <c r="M3" s="262" t="s">
        <v>5</v>
      </c>
      <c r="N3" s="262"/>
      <c r="O3" s="262"/>
      <c r="P3" s="262"/>
      <c r="Q3" s="262"/>
      <c r="R3" s="4"/>
      <c r="T3" s="1"/>
      <c r="U3" s="5" t="s">
        <v>3</v>
      </c>
      <c r="V3" s="7" t="s">
        <v>4</v>
      </c>
      <c r="W3" s="262" t="s">
        <v>5</v>
      </c>
      <c r="X3" s="262"/>
      <c r="Y3" s="262"/>
      <c r="Z3" s="262"/>
      <c r="AA3" s="262"/>
      <c r="AB3" s="4"/>
      <c r="AC3" s="1"/>
      <c r="AD3" s="5" t="s">
        <v>3</v>
      </c>
      <c r="AE3" s="7" t="s">
        <v>4</v>
      </c>
      <c r="AF3" s="262" t="s">
        <v>5</v>
      </c>
      <c r="AG3" s="262"/>
      <c r="AH3" s="262"/>
      <c r="AI3" s="262"/>
      <c r="AJ3" s="262"/>
      <c r="AK3" s="4"/>
    </row>
    <row r="4" spans="1:37" hidden="1" x14ac:dyDescent="0.25">
      <c r="A4" s="50"/>
      <c r="B4" s="51" t="s">
        <v>6</v>
      </c>
      <c r="C4" s="9" t="s">
        <v>7</v>
      </c>
      <c r="D4" s="7"/>
      <c r="E4" s="7"/>
      <c r="F4" s="7"/>
      <c r="G4" s="7"/>
      <c r="H4" s="52"/>
      <c r="I4" s="53"/>
      <c r="J4" s="50"/>
      <c r="K4" s="51" t="s">
        <v>6</v>
      </c>
      <c r="L4" s="9" t="s">
        <v>292</v>
      </c>
      <c r="M4" s="7"/>
      <c r="N4" s="7"/>
      <c r="O4" s="7"/>
      <c r="P4" s="7"/>
      <c r="Q4" s="52"/>
      <c r="R4" s="53"/>
      <c r="T4" s="50"/>
      <c r="U4" s="51" t="s">
        <v>6</v>
      </c>
      <c r="V4" s="9" t="s">
        <v>7</v>
      </c>
      <c r="W4" s="7"/>
      <c r="X4" s="7"/>
      <c r="Y4" s="7"/>
      <c r="Z4" s="7"/>
      <c r="AA4" s="52"/>
      <c r="AB4" s="53"/>
      <c r="AC4" s="50"/>
      <c r="AD4" s="51" t="s">
        <v>6</v>
      </c>
      <c r="AE4" s="9" t="s">
        <v>292</v>
      </c>
      <c r="AF4" s="7"/>
      <c r="AG4" s="7"/>
      <c r="AH4" s="7"/>
      <c r="AI4" s="7"/>
      <c r="AJ4" s="52"/>
      <c r="AK4" s="53"/>
    </row>
    <row r="5" spans="1:37" x14ac:dyDescent="0.25">
      <c r="A5" s="1"/>
      <c r="B5" s="2"/>
      <c r="C5" s="99">
        <v>44455</v>
      </c>
      <c r="D5" s="2"/>
      <c r="E5" s="2"/>
      <c r="F5" s="2"/>
      <c r="G5" s="2"/>
      <c r="H5" s="3"/>
      <c r="I5" s="4"/>
      <c r="J5" s="1"/>
      <c r="K5" s="2"/>
      <c r="L5" s="2"/>
      <c r="M5" s="2"/>
      <c r="N5" s="2"/>
      <c r="O5" s="2"/>
      <c r="P5" s="2"/>
      <c r="Q5" s="3"/>
      <c r="R5" s="4"/>
      <c r="T5" s="1"/>
      <c r="U5" s="2"/>
      <c r="V5" s="99">
        <v>44455</v>
      </c>
      <c r="W5" s="2"/>
      <c r="X5" s="2"/>
      <c r="Y5" s="2"/>
      <c r="Z5" s="2"/>
      <c r="AA5" s="3"/>
      <c r="AB5" s="4"/>
      <c r="AC5" s="1"/>
      <c r="AD5" s="2"/>
      <c r="AE5" s="2"/>
      <c r="AF5" s="2"/>
      <c r="AG5" s="2"/>
      <c r="AH5" s="2"/>
      <c r="AI5" s="2"/>
      <c r="AJ5" s="3"/>
      <c r="AK5" s="4"/>
    </row>
    <row r="6" spans="1:37" ht="153" x14ac:dyDescent="0.25">
      <c r="A6" s="233" t="s">
        <v>8</v>
      </c>
      <c r="B6" s="263" t="s">
        <v>9</v>
      </c>
      <c r="C6" s="264"/>
      <c r="D6" s="234" t="s">
        <v>375</v>
      </c>
      <c r="E6" s="234" t="s">
        <v>11</v>
      </c>
      <c r="F6" s="234"/>
      <c r="G6" s="234"/>
      <c r="H6" s="235" t="s">
        <v>12</v>
      </c>
      <c r="I6" s="12" t="s">
        <v>13</v>
      </c>
      <c r="J6" s="233" t="s">
        <v>8</v>
      </c>
      <c r="K6" s="234" t="s">
        <v>9</v>
      </c>
      <c r="L6" s="234"/>
      <c r="M6" s="234" t="s">
        <v>372</v>
      </c>
      <c r="N6" s="234" t="s">
        <v>11</v>
      </c>
      <c r="O6" s="234"/>
      <c r="P6" s="234"/>
      <c r="Q6" s="235" t="s">
        <v>12</v>
      </c>
      <c r="R6" s="12" t="s">
        <v>13</v>
      </c>
      <c r="T6" s="233" t="s">
        <v>8</v>
      </c>
      <c r="U6" s="263" t="s">
        <v>9</v>
      </c>
      <c r="V6" s="264"/>
      <c r="W6" s="234" t="s">
        <v>375</v>
      </c>
      <c r="X6" s="234" t="s">
        <v>11</v>
      </c>
      <c r="Y6" s="234"/>
      <c r="Z6" s="234"/>
      <c r="AA6" s="235" t="s">
        <v>12</v>
      </c>
      <c r="AB6" s="12" t="s">
        <v>13</v>
      </c>
      <c r="AC6" s="233" t="s">
        <v>8</v>
      </c>
      <c r="AD6" s="234" t="s">
        <v>9</v>
      </c>
      <c r="AE6" s="234"/>
      <c r="AF6" s="234" t="s">
        <v>372</v>
      </c>
      <c r="AG6" s="234" t="s">
        <v>11</v>
      </c>
      <c r="AH6" s="234"/>
      <c r="AI6" s="234"/>
      <c r="AJ6" s="235" t="s">
        <v>12</v>
      </c>
      <c r="AK6" s="12" t="s">
        <v>13</v>
      </c>
    </row>
    <row r="7" spans="1:37" x14ac:dyDescent="0.25">
      <c r="A7" s="233"/>
      <c r="B7" s="265"/>
      <c r="C7" s="266"/>
      <c r="D7" s="234"/>
      <c r="E7" s="140" t="s">
        <v>14</v>
      </c>
      <c r="F7" s="140" t="s">
        <v>15</v>
      </c>
      <c r="G7" s="140" t="s">
        <v>16</v>
      </c>
      <c r="H7" s="235"/>
      <c r="I7" s="12" t="s">
        <v>17</v>
      </c>
      <c r="J7" s="233"/>
      <c r="K7" s="234"/>
      <c r="L7" s="234"/>
      <c r="M7" s="234"/>
      <c r="N7" s="140" t="s">
        <v>14</v>
      </c>
      <c r="O7" s="140" t="s">
        <v>15</v>
      </c>
      <c r="P7" s="140" t="s">
        <v>16</v>
      </c>
      <c r="Q7" s="235"/>
      <c r="R7" s="12" t="s">
        <v>17</v>
      </c>
      <c r="T7" s="233"/>
      <c r="U7" s="265"/>
      <c r="V7" s="266"/>
      <c r="W7" s="234"/>
      <c r="X7" s="140" t="s">
        <v>14</v>
      </c>
      <c r="Y7" s="140" t="s">
        <v>15</v>
      </c>
      <c r="Z7" s="140" t="s">
        <v>16</v>
      </c>
      <c r="AA7" s="235"/>
      <c r="AB7" s="12" t="s">
        <v>17</v>
      </c>
      <c r="AC7" s="233"/>
      <c r="AD7" s="234"/>
      <c r="AE7" s="234"/>
      <c r="AF7" s="234"/>
      <c r="AG7" s="140" t="s">
        <v>14</v>
      </c>
      <c r="AH7" s="140" t="s">
        <v>15</v>
      </c>
      <c r="AI7" s="140" t="s">
        <v>16</v>
      </c>
      <c r="AJ7" s="235"/>
      <c r="AK7" s="12" t="s">
        <v>17</v>
      </c>
    </row>
    <row r="8" spans="1:37" x14ac:dyDescent="0.25">
      <c r="A8" s="261" t="s">
        <v>18</v>
      </c>
      <c r="B8" s="256"/>
      <c r="C8" s="256"/>
      <c r="D8" s="256"/>
      <c r="E8" s="256"/>
      <c r="F8" s="256"/>
      <c r="G8" s="256"/>
      <c r="H8" s="256"/>
      <c r="I8" s="257"/>
      <c r="J8" s="261"/>
      <c r="K8" s="256"/>
      <c r="L8" s="256"/>
      <c r="M8" s="256"/>
      <c r="N8" s="256"/>
      <c r="O8" s="256"/>
      <c r="P8" s="256"/>
      <c r="Q8" s="256"/>
      <c r="R8" s="257"/>
      <c r="T8" s="261" t="s">
        <v>18</v>
      </c>
      <c r="U8" s="256"/>
      <c r="V8" s="256"/>
      <c r="W8" s="256"/>
      <c r="X8" s="256"/>
      <c r="Y8" s="256"/>
      <c r="Z8" s="256"/>
      <c r="AA8" s="256"/>
      <c r="AB8" s="257"/>
      <c r="AC8" s="261"/>
      <c r="AD8" s="256"/>
      <c r="AE8" s="256"/>
      <c r="AF8" s="256"/>
      <c r="AG8" s="256"/>
      <c r="AH8" s="256"/>
      <c r="AI8" s="256"/>
      <c r="AJ8" s="256"/>
      <c r="AK8" s="257"/>
    </row>
    <row r="9" spans="1:37" x14ac:dyDescent="0.25">
      <c r="A9" s="13" t="s">
        <v>19</v>
      </c>
      <c r="B9" s="250" t="s">
        <v>204</v>
      </c>
      <c r="C9" s="249"/>
      <c r="D9" s="14">
        <v>150</v>
      </c>
      <c r="E9" s="15">
        <v>4.0999999999999996</v>
      </c>
      <c r="F9" s="15">
        <v>4.7</v>
      </c>
      <c r="G9" s="15">
        <v>24.2</v>
      </c>
      <c r="H9" s="16">
        <v>156</v>
      </c>
      <c r="I9" s="17">
        <v>1.7</v>
      </c>
      <c r="J9" s="13" t="s">
        <v>19</v>
      </c>
      <c r="K9" s="260" t="s">
        <v>204</v>
      </c>
      <c r="L9" s="260"/>
      <c r="M9" s="14">
        <v>200</v>
      </c>
      <c r="N9" s="15">
        <v>5.5</v>
      </c>
      <c r="O9" s="15">
        <v>6.3</v>
      </c>
      <c r="P9" s="15">
        <v>32.299999999999997</v>
      </c>
      <c r="Q9" s="16">
        <v>208.8</v>
      </c>
      <c r="R9" s="17">
        <v>2.1</v>
      </c>
      <c r="T9" s="13" t="s">
        <v>19</v>
      </c>
      <c r="U9" s="250" t="s">
        <v>204</v>
      </c>
      <c r="V9" s="249"/>
      <c r="W9" s="14">
        <v>150</v>
      </c>
      <c r="X9" s="15">
        <v>4.0999999999999996</v>
      </c>
      <c r="Y9" s="15">
        <v>4.7</v>
      </c>
      <c r="Z9" s="15">
        <v>24.2</v>
      </c>
      <c r="AA9" s="16">
        <v>156</v>
      </c>
      <c r="AB9" s="17">
        <v>1.7</v>
      </c>
      <c r="AC9" s="13" t="s">
        <v>19</v>
      </c>
      <c r="AD9" s="260" t="s">
        <v>204</v>
      </c>
      <c r="AE9" s="260"/>
      <c r="AF9" s="14">
        <v>200</v>
      </c>
      <c r="AG9" s="15">
        <v>5.5</v>
      </c>
      <c r="AH9" s="15">
        <v>6.3</v>
      </c>
      <c r="AI9" s="15">
        <v>32.299999999999997</v>
      </c>
      <c r="AJ9" s="16">
        <v>208.8</v>
      </c>
      <c r="AK9" s="17">
        <v>2.1</v>
      </c>
    </row>
    <row r="10" spans="1:37" x14ac:dyDescent="0.25">
      <c r="A10" s="31"/>
      <c r="B10" s="250" t="s">
        <v>21</v>
      </c>
      <c r="C10" s="249"/>
      <c r="D10" s="14">
        <v>10</v>
      </c>
      <c r="E10" s="15">
        <v>2.6</v>
      </c>
      <c r="F10" s="15">
        <v>2.1</v>
      </c>
      <c r="G10" s="18">
        <v>3.2</v>
      </c>
      <c r="H10" s="16">
        <v>40</v>
      </c>
      <c r="I10" s="20">
        <v>0.06</v>
      </c>
      <c r="J10" s="31"/>
      <c r="K10" s="260" t="s">
        <v>21</v>
      </c>
      <c r="L10" s="260"/>
      <c r="M10" s="14">
        <v>15</v>
      </c>
      <c r="N10" s="15">
        <v>3.8</v>
      </c>
      <c r="O10" s="15">
        <v>3.9</v>
      </c>
      <c r="P10" s="18">
        <v>4.8</v>
      </c>
      <c r="Q10" s="16">
        <v>60</v>
      </c>
      <c r="R10" s="17">
        <v>0.1</v>
      </c>
      <c r="T10" s="31"/>
      <c r="U10" s="250" t="s">
        <v>21</v>
      </c>
      <c r="V10" s="249"/>
      <c r="W10" s="14">
        <v>10</v>
      </c>
      <c r="X10" s="15">
        <v>2.6</v>
      </c>
      <c r="Y10" s="15">
        <v>2.1</v>
      </c>
      <c r="Z10" s="18">
        <v>3.2</v>
      </c>
      <c r="AA10" s="16">
        <v>40</v>
      </c>
      <c r="AB10" s="20">
        <v>0.06</v>
      </c>
      <c r="AC10" s="31"/>
      <c r="AD10" s="260" t="s">
        <v>21</v>
      </c>
      <c r="AE10" s="260"/>
      <c r="AF10" s="14">
        <v>15</v>
      </c>
      <c r="AG10" s="15">
        <v>3.8</v>
      </c>
      <c r="AH10" s="15">
        <v>3.9</v>
      </c>
      <c r="AI10" s="18">
        <v>4.8</v>
      </c>
      <c r="AJ10" s="16">
        <v>60</v>
      </c>
      <c r="AK10" s="17">
        <v>0.1</v>
      </c>
    </row>
    <row r="11" spans="1:37" x14ac:dyDescent="0.25">
      <c r="A11" s="19"/>
      <c r="B11" s="250" t="s">
        <v>22</v>
      </c>
      <c r="C11" s="249"/>
      <c r="D11" s="14">
        <v>7</v>
      </c>
      <c r="E11" s="16">
        <v>7.0000000000000007E-2</v>
      </c>
      <c r="F11" s="16">
        <v>5.5</v>
      </c>
      <c r="G11" s="16">
        <v>7.0000000000000007E-2</v>
      </c>
      <c r="H11" s="16">
        <v>49.6</v>
      </c>
      <c r="I11" s="20"/>
      <c r="J11" s="19"/>
      <c r="K11" s="260" t="s">
        <v>22</v>
      </c>
      <c r="L11" s="260"/>
      <c r="M11" s="14">
        <v>10</v>
      </c>
      <c r="N11" s="15">
        <v>0.1</v>
      </c>
      <c r="O11" s="15">
        <v>7.8</v>
      </c>
      <c r="P11" s="15">
        <v>0.1</v>
      </c>
      <c r="Q11" s="16">
        <v>70.900000000000006</v>
      </c>
      <c r="R11" s="21"/>
      <c r="T11" s="19"/>
      <c r="U11" s="250" t="s">
        <v>22</v>
      </c>
      <c r="V11" s="249"/>
      <c r="W11" s="14">
        <v>7</v>
      </c>
      <c r="X11" s="16">
        <v>7.0000000000000007E-2</v>
      </c>
      <c r="Y11" s="16">
        <v>5.5</v>
      </c>
      <c r="Z11" s="16">
        <v>7.0000000000000007E-2</v>
      </c>
      <c r="AA11" s="16">
        <v>49.6</v>
      </c>
      <c r="AB11" s="20"/>
      <c r="AC11" s="19"/>
      <c r="AD11" s="260" t="s">
        <v>22</v>
      </c>
      <c r="AE11" s="260"/>
      <c r="AF11" s="14">
        <v>10</v>
      </c>
      <c r="AG11" s="15">
        <v>0.1</v>
      </c>
      <c r="AH11" s="15">
        <v>7.8</v>
      </c>
      <c r="AI11" s="15">
        <v>0.1</v>
      </c>
      <c r="AJ11" s="16">
        <v>70.900000000000006</v>
      </c>
      <c r="AK11" s="21"/>
    </row>
    <row r="12" spans="1:37" x14ac:dyDescent="0.25">
      <c r="A12" s="13"/>
      <c r="B12" s="250" t="s">
        <v>35</v>
      </c>
      <c r="C12" s="249"/>
      <c r="D12" s="14">
        <v>20</v>
      </c>
      <c r="E12" s="15">
        <v>1.51</v>
      </c>
      <c r="F12" s="16">
        <v>0.54220000000000002</v>
      </c>
      <c r="G12" s="15">
        <v>9.7200000000000006</v>
      </c>
      <c r="H12" s="16">
        <v>48.64</v>
      </c>
      <c r="I12" s="21"/>
      <c r="J12" s="13"/>
      <c r="K12" s="260" t="s">
        <v>23</v>
      </c>
      <c r="L12" s="260"/>
      <c r="M12" s="14">
        <v>30</v>
      </c>
      <c r="N12" s="15">
        <v>2.9</v>
      </c>
      <c r="O12" s="16">
        <v>1.01</v>
      </c>
      <c r="P12" s="16">
        <v>15.6</v>
      </c>
      <c r="Q12" s="16">
        <v>79.099999999999994</v>
      </c>
      <c r="R12" s="20"/>
      <c r="T12" s="13"/>
      <c r="U12" s="250" t="s">
        <v>35</v>
      </c>
      <c r="V12" s="249"/>
      <c r="W12" s="14">
        <v>20</v>
      </c>
      <c r="X12" s="15">
        <v>1.51</v>
      </c>
      <c r="Y12" s="16">
        <v>0.54220000000000002</v>
      </c>
      <c r="Z12" s="15">
        <v>9.7200000000000006</v>
      </c>
      <c r="AA12" s="16">
        <v>48.64</v>
      </c>
      <c r="AB12" s="21"/>
      <c r="AC12" s="13"/>
      <c r="AD12" s="260" t="s">
        <v>23</v>
      </c>
      <c r="AE12" s="260"/>
      <c r="AF12" s="14">
        <v>30</v>
      </c>
      <c r="AG12" s="15">
        <v>2.9</v>
      </c>
      <c r="AH12" s="16">
        <v>1.01</v>
      </c>
      <c r="AI12" s="16">
        <v>15.6</v>
      </c>
      <c r="AJ12" s="16">
        <v>79.099999999999994</v>
      </c>
      <c r="AK12" s="20"/>
    </row>
    <row r="13" spans="1:37" x14ac:dyDescent="0.25">
      <c r="A13" s="19">
        <v>397</v>
      </c>
      <c r="B13" s="250" t="s">
        <v>52</v>
      </c>
      <c r="C13" s="249"/>
      <c r="D13" s="14">
        <v>150</v>
      </c>
      <c r="E13" s="15">
        <v>2.8</v>
      </c>
      <c r="F13" s="15">
        <v>2.9</v>
      </c>
      <c r="G13" s="15">
        <v>18.8</v>
      </c>
      <c r="H13" s="16">
        <v>91</v>
      </c>
      <c r="I13" s="23">
        <v>1</v>
      </c>
      <c r="J13" s="19">
        <v>397</v>
      </c>
      <c r="K13" s="260" t="s">
        <v>52</v>
      </c>
      <c r="L13" s="260"/>
      <c r="M13" s="14">
        <v>180</v>
      </c>
      <c r="N13" s="15">
        <v>3.3</v>
      </c>
      <c r="O13" s="15">
        <v>3.43336</v>
      </c>
      <c r="P13" s="15">
        <v>23</v>
      </c>
      <c r="Q13" s="16">
        <v>109.6</v>
      </c>
      <c r="R13" s="20">
        <v>1.2</v>
      </c>
      <c r="T13" s="19">
        <v>397</v>
      </c>
      <c r="U13" s="250" t="s">
        <v>52</v>
      </c>
      <c r="V13" s="249"/>
      <c r="W13" s="14">
        <v>150</v>
      </c>
      <c r="X13" s="15">
        <v>2.8</v>
      </c>
      <c r="Y13" s="15">
        <v>2.9</v>
      </c>
      <c r="Z13" s="15">
        <v>18.8</v>
      </c>
      <c r="AA13" s="16">
        <v>91</v>
      </c>
      <c r="AB13" s="23">
        <v>1</v>
      </c>
      <c r="AC13" s="19">
        <v>397</v>
      </c>
      <c r="AD13" s="260" t="s">
        <v>52</v>
      </c>
      <c r="AE13" s="260"/>
      <c r="AF13" s="14">
        <v>180</v>
      </c>
      <c r="AG13" s="15">
        <v>3.3</v>
      </c>
      <c r="AH13" s="15">
        <v>3.43336</v>
      </c>
      <c r="AI13" s="15">
        <v>23</v>
      </c>
      <c r="AJ13" s="16">
        <v>109.6</v>
      </c>
      <c r="AK13" s="20">
        <v>1.2</v>
      </c>
    </row>
    <row r="14" spans="1:37" x14ac:dyDescent="0.25">
      <c r="A14" s="13"/>
      <c r="B14" s="250" t="s">
        <v>111</v>
      </c>
      <c r="C14" s="249"/>
      <c r="D14" s="14">
        <v>50</v>
      </c>
      <c r="E14" s="16">
        <v>0.33</v>
      </c>
      <c r="F14" s="48">
        <v>5.0000000000000001E-3</v>
      </c>
      <c r="G14" s="16">
        <v>4.0999999999999996</v>
      </c>
      <c r="H14" s="16">
        <v>23.6</v>
      </c>
      <c r="I14" s="20">
        <v>30</v>
      </c>
      <c r="J14" s="30"/>
      <c r="K14" s="228" t="s">
        <v>111</v>
      </c>
      <c r="L14" s="228"/>
      <c r="M14" s="25">
        <v>50</v>
      </c>
      <c r="N14" s="27">
        <v>0.33</v>
      </c>
      <c r="O14" s="87">
        <v>5.0000000000000001E-3</v>
      </c>
      <c r="P14" s="27">
        <v>4.0999999999999996</v>
      </c>
      <c r="Q14" s="27">
        <v>23.6</v>
      </c>
      <c r="R14" s="32">
        <v>30</v>
      </c>
      <c r="T14" s="13"/>
      <c r="U14" s="250" t="s">
        <v>111</v>
      </c>
      <c r="V14" s="249"/>
      <c r="W14" s="14">
        <v>50</v>
      </c>
      <c r="X14" s="16">
        <v>0.33</v>
      </c>
      <c r="Y14" s="48">
        <v>5.0000000000000001E-3</v>
      </c>
      <c r="Z14" s="16">
        <v>4.0999999999999996</v>
      </c>
      <c r="AA14" s="16">
        <v>23.6</v>
      </c>
      <c r="AB14" s="20">
        <v>30</v>
      </c>
      <c r="AC14" s="30"/>
      <c r="AD14" s="228" t="s">
        <v>111</v>
      </c>
      <c r="AE14" s="228"/>
      <c r="AF14" s="25">
        <v>50</v>
      </c>
      <c r="AG14" s="27">
        <v>0.33</v>
      </c>
      <c r="AH14" s="87">
        <v>5.0000000000000001E-3</v>
      </c>
      <c r="AI14" s="27">
        <v>4.0999999999999996</v>
      </c>
      <c r="AJ14" s="27">
        <v>23.6</v>
      </c>
      <c r="AK14" s="32">
        <v>30</v>
      </c>
    </row>
    <row r="15" spans="1:37" x14ac:dyDescent="0.25">
      <c r="A15" s="261" t="s">
        <v>26</v>
      </c>
      <c r="B15" s="256"/>
      <c r="C15" s="256"/>
      <c r="D15" s="256"/>
      <c r="E15" s="256"/>
      <c r="F15" s="256"/>
      <c r="G15" s="256"/>
      <c r="H15" s="256"/>
      <c r="I15" s="257"/>
      <c r="J15" s="261"/>
      <c r="K15" s="256"/>
      <c r="L15" s="256"/>
      <c r="M15" s="256"/>
      <c r="N15" s="256"/>
      <c r="O15" s="256"/>
      <c r="P15" s="256"/>
      <c r="Q15" s="256"/>
      <c r="R15" s="257"/>
      <c r="T15" s="261" t="s">
        <v>26</v>
      </c>
      <c r="U15" s="256"/>
      <c r="V15" s="256"/>
      <c r="W15" s="256"/>
      <c r="X15" s="256"/>
      <c r="Y15" s="256"/>
      <c r="Z15" s="256"/>
      <c r="AA15" s="256"/>
      <c r="AB15" s="257"/>
      <c r="AC15" s="261"/>
      <c r="AD15" s="256"/>
      <c r="AE15" s="256"/>
      <c r="AF15" s="256"/>
      <c r="AG15" s="256"/>
      <c r="AH15" s="256"/>
      <c r="AI15" s="256"/>
      <c r="AJ15" s="256"/>
      <c r="AK15" s="257"/>
    </row>
    <row r="16" spans="1:37" x14ac:dyDescent="0.25">
      <c r="A16" s="22" t="s">
        <v>27</v>
      </c>
      <c r="B16" s="250" t="s">
        <v>75</v>
      </c>
      <c r="C16" s="249"/>
      <c r="D16" s="14">
        <v>100</v>
      </c>
      <c r="E16" s="15">
        <v>0.5</v>
      </c>
      <c r="F16" s="15">
        <v>0.1</v>
      </c>
      <c r="G16" s="15">
        <v>10.1</v>
      </c>
      <c r="H16" s="16">
        <v>43</v>
      </c>
      <c r="I16" s="23">
        <v>2</v>
      </c>
      <c r="J16" s="22" t="s">
        <v>27</v>
      </c>
      <c r="K16" s="260" t="s">
        <v>75</v>
      </c>
      <c r="L16" s="260"/>
      <c r="M16" s="14">
        <v>100</v>
      </c>
      <c r="N16" s="15">
        <v>0.5</v>
      </c>
      <c r="O16" s="15">
        <v>0.1</v>
      </c>
      <c r="P16" s="15">
        <v>10.1</v>
      </c>
      <c r="Q16" s="16">
        <v>43</v>
      </c>
      <c r="R16" s="23">
        <v>2</v>
      </c>
      <c r="T16" s="22" t="s">
        <v>27</v>
      </c>
      <c r="U16" s="250" t="s">
        <v>75</v>
      </c>
      <c r="V16" s="249"/>
      <c r="W16" s="14">
        <v>100</v>
      </c>
      <c r="X16" s="15">
        <v>0.5</v>
      </c>
      <c r="Y16" s="15">
        <v>0.1</v>
      </c>
      <c r="Z16" s="15">
        <v>10.1</v>
      </c>
      <c r="AA16" s="16">
        <v>43</v>
      </c>
      <c r="AB16" s="23">
        <v>2</v>
      </c>
      <c r="AC16" s="22" t="s">
        <v>27</v>
      </c>
      <c r="AD16" s="260" t="s">
        <v>75</v>
      </c>
      <c r="AE16" s="260"/>
      <c r="AF16" s="14">
        <v>100</v>
      </c>
      <c r="AG16" s="15">
        <v>0.5</v>
      </c>
      <c r="AH16" s="15">
        <v>0.1</v>
      </c>
      <c r="AI16" s="15">
        <v>10.1</v>
      </c>
      <c r="AJ16" s="16">
        <v>43</v>
      </c>
      <c r="AK16" s="23">
        <v>2</v>
      </c>
    </row>
    <row r="17" spans="1:37" x14ac:dyDescent="0.25">
      <c r="A17" s="261" t="s">
        <v>29</v>
      </c>
      <c r="B17" s="256"/>
      <c r="C17" s="256"/>
      <c r="D17" s="256"/>
      <c r="E17" s="256"/>
      <c r="F17" s="256"/>
      <c r="G17" s="256"/>
      <c r="H17" s="256"/>
      <c r="I17" s="257"/>
      <c r="J17" s="261"/>
      <c r="K17" s="256"/>
      <c r="L17" s="256"/>
      <c r="M17" s="256"/>
      <c r="N17" s="256"/>
      <c r="O17" s="256"/>
      <c r="P17" s="256"/>
      <c r="Q17" s="256"/>
      <c r="R17" s="257"/>
      <c r="T17" s="261" t="s">
        <v>29</v>
      </c>
      <c r="U17" s="256"/>
      <c r="V17" s="256"/>
      <c r="W17" s="256"/>
      <c r="X17" s="256"/>
      <c r="Y17" s="256"/>
      <c r="Z17" s="256"/>
      <c r="AA17" s="256"/>
      <c r="AB17" s="257"/>
      <c r="AC17" s="261"/>
      <c r="AD17" s="256"/>
      <c r="AE17" s="256"/>
      <c r="AF17" s="256"/>
      <c r="AG17" s="256"/>
      <c r="AH17" s="256"/>
      <c r="AI17" s="256"/>
      <c r="AJ17" s="256"/>
      <c r="AK17" s="257"/>
    </row>
    <row r="18" spans="1:37" ht="31.9" customHeight="1" x14ac:dyDescent="0.25">
      <c r="A18" s="49" t="s">
        <v>205</v>
      </c>
      <c r="B18" s="209" t="s">
        <v>206</v>
      </c>
      <c r="C18" s="210"/>
      <c r="D18" s="25">
        <v>40</v>
      </c>
      <c r="E18" s="26">
        <v>0.4</v>
      </c>
      <c r="F18" s="26">
        <v>3.7</v>
      </c>
      <c r="G18" s="26">
        <v>1.1000000000000001</v>
      </c>
      <c r="H18" s="27">
        <v>32.4</v>
      </c>
      <c r="I18" s="28">
        <v>4.5</v>
      </c>
      <c r="J18" s="49" t="s">
        <v>205</v>
      </c>
      <c r="K18" s="228" t="s">
        <v>206</v>
      </c>
      <c r="L18" s="228"/>
      <c r="M18" s="25">
        <v>60</v>
      </c>
      <c r="N18" s="26">
        <v>0.6</v>
      </c>
      <c r="O18" s="26">
        <v>5.5</v>
      </c>
      <c r="P18" s="26">
        <v>1.7</v>
      </c>
      <c r="Q18" s="27">
        <v>48.6</v>
      </c>
      <c r="R18" s="32">
        <v>6.8</v>
      </c>
      <c r="T18" s="49" t="s">
        <v>205</v>
      </c>
      <c r="U18" s="209" t="s">
        <v>206</v>
      </c>
      <c r="V18" s="210"/>
      <c r="W18" s="25">
        <v>40</v>
      </c>
      <c r="X18" s="26">
        <v>0.4</v>
      </c>
      <c r="Y18" s="26">
        <v>3.7</v>
      </c>
      <c r="Z18" s="26">
        <v>1.1000000000000001</v>
      </c>
      <c r="AA18" s="27">
        <v>32.4</v>
      </c>
      <c r="AB18" s="28">
        <v>4.5</v>
      </c>
      <c r="AC18" s="49" t="s">
        <v>205</v>
      </c>
      <c r="AD18" s="228" t="s">
        <v>206</v>
      </c>
      <c r="AE18" s="228"/>
      <c r="AF18" s="25">
        <v>60</v>
      </c>
      <c r="AG18" s="26">
        <v>0.6</v>
      </c>
      <c r="AH18" s="26">
        <v>5.5</v>
      </c>
      <c r="AI18" s="26">
        <v>1.7</v>
      </c>
      <c r="AJ18" s="27">
        <v>48.6</v>
      </c>
      <c r="AK18" s="32">
        <v>6.8</v>
      </c>
    </row>
    <row r="19" spans="1:37" x14ac:dyDescent="0.25">
      <c r="A19" s="13">
        <v>72</v>
      </c>
      <c r="B19" s="250" t="s">
        <v>207</v>
      </c>
      <c r="C19" s="249"/>
      <c r="D19" s="14">
        <v>165</v>
      </c>
      <c r="E19" s="15">
        <v>4.7</v>
      </c>
      <c r="F19" s="15">
        <v>6.6</v>
      </c>
      <c r="G19" s="15">
        <v>14.9</v>
      </c>
      <c r="H19" s="16">
        <v>117.4</v>
      </c>
      <c r="I19" s="20">
        <v>5.5</v>
      </c>
      <c r="J19" s="13">
        <v>72</v>
      </c>
      <c r="K19" s="260" t="s">
        <v>335</v>
      </c>
      <c r="L19" s="260"/>
      <c r="M19" s="14">
        <v>200</v>
      </c>
      <c r="N19" s="15">
        <v>5.6</v>
      </c>
      <c r="O19" s="15">
        <v>8.14</v>
      </c>
      <c r="P19" s="15">
        <v>17</v>
      </c>
      <c r="Q19" s="16">
        <v>143</v>
      </c>
      <c r="R19" s="20">
        <v>6.67</v>
      </c>
      <c r="T19" s="13">
        <v>72</v>
      </c>
      <c r="U19" s="250" t="s">
        <v>207</v>
      </c>
      <c r="V19" s="249"/>
      <c r="W19" s="14">
        <v>165</v>
      </c>
      <c r="X19" s="15">
        <v>4.7</v>
      </c>
      <c r="Y19" s="15">
        <v>6.6</v>
      </c>
      <c r="Z19" s="15">
        <v>14.9</v>
      </c>
      <c r="AA19" s="16">
        <v>117.4</v>
      </c>
      <c r="AB19" s="20">
        <v>5.5</v>
      </c>
      <c r="AC19" s="13">
        <v>72</v>
      </c>
      <c r="AD19" s="260" t="s">
        <v>335</v>
      </c>
      <c r="AE19" s="260"/>
      <c r="AF19" s="14">
        <v>200</v>
      </c>
      <c r="AG19" s="15">
        <v>5.6</v>
      </c>
      <c r="AH19" s="15">
        <v>8.14</v>
      </c>
      <c r="AI19" s="15">
        <v>17</v>
      </c>
      <c r="AJ19" s="16">
        <v>143</v>
      </c>
      <c r="AK19" s="20">
        <v>6.67</v>
      </c>
    </row>
    <row r="20" spans="1:37" x14ac:dyDescent="0.25">
      <c r="A20" s="13">
        <v>282</v>
      </c>
      <c r="B20" s="250" t="s">
        <v>208</v>
      </c>
      <c r="C20" s="249"/>
      <c r="D20" s="14">
        <v>50</v>
      </c>
      <c r="E20" s="15">
        <v>6.2</v>
      </c>
      <c r="F20" s="15">
        <v>5.8</v>
      </c>
      <c r="G20" s="15">
        <v>4</v>
      </c>
      <c r="H20" s="16">
        <v>115.9</v>
      </c>
      <c r="I20" s="21"/>
      <c r="J20" s="30">
        <v>282</v>
      </c>
      <c r="K20" s="228" t="s">
        <v>336</v>
      </c>
      <c r="L20" s="228"/>
      <c r="M20" s="25">
        <v>70</v>
      </c>
      <c r="N20" s="26">
        <v>8.6</v>
      </c>
      <c r="O20" s="26">
        <v>8.1</v>
      </c>
      <c r="P20" s="26">
        <v>5.6</v>
      </c>
      <c r="Q20" s="27">
        <v>162.26</v>
      </c>
      <c r="R20" s="32"/>
      <c r="T20" s="13">
        <v>282</v>
      </c>
      <c r="U20" s="250" t="s">
        <v>208</v>
      </c>
      <c r="V20" s="249"/>
      <c r="W20" s="14">
        <v>50</v>
      </c>
      <c r="X20" s="15">
        <v>6.2</v>
      </c>
      <c r="Y20" s="15">
        <v>5.8</v>
      </c>
      <c r="Z20" s="15">
        <v>4</v>
      </c>
      <c r="AA20" s="16">
        <v>115.9</v>
      </c>
      <c r="AB20" s="21"/>
      <c r="AC20" s="30">
        <v>282</v>
      </c>
      <c r="AD20" s="228" t="s">
        <v>336</v>
      </c>
      <c r="AE20" s="228"/>
      <c r="AF20" s="25">
        <v>70</v>
      </c>
      <c r="AG20" s="26">
        <v>8.6</v>
      </c>
      <c r="AH20" s="26">
        <v>8.1</v>
      </c>
      <c r="AI20" s="26">
        <v>5.6</v>
      </c>
      <c r="AJ20" s="27">
        <v>162.26</v>
      </c>
      <c r="AK20" s="32"/>
    </row>
    <row r="21" spans="1:37" x14ac:dyDescent="0.25">
      <c r="A21" s="13">
        <v>354</v>
      </c>
      <c r="B21" s="250" t="s">
        <v>209</v>
      </c>
      <c r="C21" s="249"/>
      <c r="D21" s="14">
        <v>15</v>
      </c>
      <c r="E21" s="15">
        <v>0.2</v>
      </c>
      <c r="F21" s="15">
        <v>0.9</v>
      </c>
      <c r="G21" s="15">
        <v>1.2</v>
      </c>
      <c r="H21" s="15">
        <v>16.100000000000001</v>
      </c>
      <c r="I21" s="17">
        <v>0.24</v>
      </c>
      <c r="J21" s="13">
        <v>355</v>
      </c>
      <c r="K21" s="260" t="s">
        <v>328</v>
      </c>
      <c r="L21" s="260"/>
      <c r="M21" s="14">
        <v>30</v>
      </c>
      <c r="N21" s="15">
        <v>0.4</v>
      </c>
      <c r="O21" s="15">
        <v>1.8</v>
      </c>
      <c r="P21" s="15">
        <v>3.2</v>
      </c>
      <c r="Q21" s="15">
        <v>32.799999999999997</v>
      </c>
      <c r="R21" s="17">
        <v>0.4</v>
      </c>
      <c r="T21" s="13">
        <v>354</v>
      </c>
      <c r="U21" s="250" t="s">
        <v>209</v>
      </c>
      <c r="V21" s="249"/>
      <c r="W21" s="14">
        <v>15</v>
      </c>
      <c r="X21" s="15">
        <v>0.2</v>
      </c>
      <c r="Y21" s="15">
        <v>0.9</v>
      </c>
      <c r="Z21" s="15">
        <v>1.2</v>
      </c>
      <c r="AA21" s="15">
        <v>16.100000000000001</v>
      </c>
      <c r="AB21" s="17">
        <v>0.24</v>
      </c>
      <c r="AC21" s="13">
        <v>355</v>
      </c>
      <c r="AD21" s="260" t="s">
        <v>328</v>
      </c>
      <c r="AE21" s="260"/>
      <c r="AF21" s="14">
        <v>30</v>
      </c>
      <c r="AG21" s="15">
        <v>0.4</v>
      </c>
      <c r="AH21" s="15">
        <v>1.8</v>
      </c>
      <c r="AI21" s="15">
        <v>3.2</v>
      </c>
      <c r="AJ21" s="15">
        <v>32.799999999999997</v>
      </c>
      <c r="AK21" s="17">
        <v>0.4</v>
      </c>
    </row>
    <row r="22" spans="1:37" x14ac:dyDescent="0.25">
      <c r="A22" s="13">
        <v>165</v>
      </c>
      <c r="B22" s="250" t="s">
        <v>99</v>
      </c>
      <c r="C22" s="249"/>
      <c r="D22" s="14">
        <v>105</v>
      </c>
      <c r="E22" s="15">
        <v>4.0999999999999996</v>
      </c>
      <c r="F22" s="15">
        <v>5.2</v>
      </c>
      <c r="G22" s="15">
        <v>21.5</v>
      </c>
      <c r="H22" s="16">
        <v>193.83</v>
      </c>
      <c r="I22" s="20"/>
      <c r="J22" s="13">
        <v>165</v>
      </c>
      <c r="K22" s="260" t="s">
        <v>99</v>
      </c>
      <c r="L22" s="260"/>
      <c r="M22" s="14">
        <v>115</v>
      </c>
      <c r="N22" s="15">
        <v>4.8</v>
      </c>
      <c r="O22" s="15">
        <v>6.1</v>
      </c>
      <c r="P22" s="15">
        <v>23.3</v>
      </c>
      <c r="Q22" s="16">
        <v>231.98</v>
      </c>
      <c r="R22" s="21"/>
      <c r="T22" s="13">
        <v>165</v>
      </c>
      <c r="U22" s="250" t="s">
        <v>99</v>
      </c>
      <c r="V22" s="249"/>
      <c r="W22" s="14">
        <v>105</v>
      </c>
      <c r="X22" s="15">
        <v>4.0999999999999996</v>
      </c>
      <c r="Y22" s="15">
        <v>5.2</v>
      </c>
      <c r="Z22" s="15">
        <v>21.5</v>
      </c>
      <c r="AA22" s="16">
        <v>193.83</v>
      </c>
      <c r="AB22" s="20"/>
      <c r="AC22" s="13">
        <v>165</v>
      </c>
      <c r="AD22" s="260" t="s">
        <v>99</v>
      </c>
      <c r="AE22" s="260"/>
      <c r="AF22" s="14">
        <v>115</v>
      </c>
      <c r="AG22" s="15">
        <v>4.8</v>
      </c>
      <c r="AH22" s="15">
        <v>6.1</v>
      </c>
      <c r="AI22" s="15">
        <v>23.3</v>
      </c>
      <c r="AJ22" s="16">
        <v>231.98</v>
      </c>
      <c r="AK22" s="21"/>
    </row>
    <row r="23" spans="1:37" x14ac:dyDescent="0.25">
      <c r="A23" s="13">
        <v>378</v>
      </c>
      <c r="B23" s="250" t="s">
        <v>210</v>
      </c>
      <c r="C23" s="249"/>
      <c r="D23" s="14">
        <v>150</v>
      </c>
      <c r="E23" s="15">
        <v>0.3</v>
      </c>
      <c r="F23" s="15">
        <v>0</v>
      </c>
      <c r="G23" s="15">
        <v>23.8</v>
      </c>
      <c r="H23" s="16">
        <v>103.5</v>
      </c>
      <c r="I23" s="23">
        <v>9</v>
      </c>
      <c r="J23" s="30">
        <v>378</v>
      </c>
      <c r="K23" s="228" t="s">
        <v>337</v>
      </c>
      <c r="L23" s="228"/>
      <c r="M23" s="25">
        <v>170</v>
      </c>
      <c r="N23" s="27">
        <v>0.34</v>
      </c>
      <c r="O23" s="27">
        <v>0</v>
      </c>
      <c r="P23" s="27">
        <v>24.8</v>
      </c>
      <c r="Q23" s="27">
        <v>117.3</v>
      </c>
      <c r="R23" s="28">
        <v>10.199999999999999</v>
      </c>
      <c r="T23" s="13">
        <v>378</v>
      </c>
      <c r="U23" s="250" t="s">
        <v>210</v>
      </c>
      <c r="V23" s="249"/>
      <c r="W23" s="14">
        <v>150</v>
      </c>
      <c r="X23" s="15">
        <v>0.3</v>
      </c>
      <c r="Y23" s="15">
        <v>0</v>
      </c>
      <c r="Z23" s="15">
        <v>23.8</v>
      </c>
      <c r="AA23" s="16">
        <v>103.5</v>
      </c>
      <c r="AB23" s="23">
        <v>9</v>
      </c>
      <c r="AC23" s="30">
        <v>378</v>
      </c>
      <c r="AD23" s="228" t="s">
        <v>337</v>
      </c>
      <c r="AE23" s="228"/>
      <c r="AF23" s="25">
        <v>170</v>
      </c>
      <c r="AG23" s="27">
        <v>0.34</v>
      </c>
      <c r="AH23" s="27">
        <v>0</v>
      </c>
      <c r="AI23" s="27">
        <v>24.8</v>
      </c>
      <c r="AJ23" s="27">
        <v>117.3</v>
      </c>
      <c r="AK23" s="28">
        <v>10.199999999999999</v>
      </c>
    </row>
    <row r="24" spans="1:37" ht="16.149999999999999" customHeight="1" x14ac:dyDescent="0.25">
      <c r="A24" s="13"/>
      <c r="B24" s="90" t="s">
        <v>371</v>
      </c>
      <c r="C24" s="91" t="s">
        <v>377</v>
      </c>
      <c r="D24" s="14"/>
      <c r="E24" s="15"/>
      <c r="F24" s="15"/>
      <c r="G24" s="15"/>
      <c r="H24" s="16"/>
      <c r="I24" s="23"/>
      <c r="J24" s="30"/>
      <c r="K24" s="267" t="s">
        <v>369</v>
      </c>
      <c r="L24" s="210"/>
      <c r="M24" s="25" t="s">
        <v>370</v>
      </c>
      <c r="N24" s="27">
        <v>0</v>
      </c>
      <c r="O24" s="25">
        <v>0</v>
      </c>
      <c r="P24" s="32">
        <v>0</v>
      </c>
      <c r="Q24" s="142">
        <v>0</v>
      </c>
      <c r="R24" s="142"/>
      <c r="T24" s="13"/>
      <c r="U24" s="90" t="s">
        <v>371</v>
      </c>
      <c r="V24" s="91" t="s">
        <v>377</v>
      </c>
      <c r="W24" s="14"/>
      <c r="X24" s="15"/>
      <c r="Y24" s="15"/>
      <c r="Z24" s="15"/>
      <c r="AA24" s="16"/>
      <c r="AB24" s="23"/>
      <c r="AC24" s="30"/>
      <c r="AD24" s="267" t="s">
        <v>369</v>
      </c>
      <c r="AE24" s="210"/>
      <c r="AF24" s="25" t="s">
        <v>370</v>
      </c>
      <c r="AG24" s="27">
        <v>0</v>
      </c>
      <c r="AH24" s="25">
        <v>0</v>
      </c>
      <c r="AI24" s="32">
        <v>0</v>
      </c>
      <c r="AJ24" s="142">
        <v>0</v>
      </c>
      <c r="AK24" s="142"/>
    </row>
    <row r="25" spans="1:37" x14ac:dyDescent="0.25">
      <c r="A25" s="13"/>
      <c r="B25" s="250" t="s">
        <v>23</v>
      </c>
      <c r="C25" s="249"/>
      <c r="D25" s="14">
        <v>20</v>
      </c>
      <c r="E25" s="15">
        <v>1.51</v>
      </c>
      <c r="F25" s="16">
        <v>0.54220000000000002</v>
      </c>
      <c r="G25" s="15">
        <v>9.7200000000000006</v>
      </c>
      <c r="H25" s="16">
        <v>48.64</v>
      </c>
      <c r="I25" s="21"/>
      <c r="J25" s="13"/>
      <c r="K25" s="260" t="s">
        <v>23</v>
      </c>
      <c r="L25" s="260"/>
      <c r="M25" s="14">
        <v>30</v>
      </c>
      <c r="N25" s="15">
        <v>2.9</v>
      </c>
      <c r="O25" s="16">
        <v>1.01</v>
      </c>
      <c r="P25" s="16">
        <v>15.6</v>
      </c>
      <c r="Q25" s="16">
        <v>79.099999999999994</v>
      </c>
      <c r="R25" s="20"/>
      <c r="T25" s="13"/>
      <c r="U25" s="250" t="s">
        <v>23</v>
      </c>
      <c r="V25" s="249"/>
      <c r="W25" s="14">
        <v>20</v>
      </c>
      <c r="X25" s="15">
        <v>1.51</v>
      </c>
      <c r="Y25" s="16">
        <v>0.54220000000000002</v>
      </c>
      <c r="Z25" s="15">
        <v>9.7200000000000006</v>
      </c>
      <c r="AA25" s="16">
        <v>48.64</v>
      </c>
      <c r="AB25" s="21"/>
      <c r="AC25" s="13"/>
      <c r="AD25" s="260" t="s">
        <v>23</v>
      </c>
      <c r="AE25" s="260"/>
      <c r="AF25" s="14">
        <v>30</v>
      </c>
      <c r="AG25" s="15">
        <v>2.9</v>
      </c>
      <c r="AH25" s="16">
        <v>1.01</v>
      </c>
      <c r="AI25" s="16">
        <v>15.6</v>
      </c>
      <c r="AJ25" s="16">
        <v>79.099999999999994</v>
      </c>
      <c r="AK25" s="20"/>
    </row>
    <row r="26" spans="1:37" x14ac:dyDescent="0.25">
      <c r="A26" s="13"/>
      <c r="B26" s="250" t="s">
        <v>36</v>
      </c>
      <c r="C26" s="249"/>
      <c r="D26" s="14">
        <v>20</v>
      </c>
      <c r="E26" s="15">
        <v>1</v>
      </c>
      <c r="F26" s="16">
        <v>0.36</v>
      </c>
      <c r="G26" s="15">
        <v>9.9</v>
      </c>
      <c r="H26" s="16">
        <v>45.6</v>
      </c>
      <c r="I26" s="21"/>
      <c r="J26" s="13"/>
      <c r="K26" s="260" t="s">
        <v>36</v>
      </c>
      <c r="L26" s="260"/>
      <c r="M26" s="14">
        <v>25</v>
      </c>
      <c r="N26" s="16">
        <v>1.47</v>
      </c>
      <c r="O26" s="16">
        <v>0.45</v>
      </c>
      <c r="P26" s="16">
        <v>13.11</v>
      </c>
      <c r="Q26" s="16">
        <v>59.634889999999999</v>
      </c>
      <c r="R26" s="20"/>
      <c r="T26" s="13"/>
      <c r="U26" s="250" t="s">
        <v>36</v>
      </c>
      <c r="V26" s="249"/>
      <c r="W26" s="14">
        <v>20</v>
      </c>
      <c r="X26" s="15">
        <v>1</v>
      </c>
      <c r="Y26" s="16">
        <v>0.36</v>
      </c>
      <c r="Z26" s="15">
        <v>9.9</v>
      </c>
      <c r="AA26" s="16">
        <v>45.6</v>
      </c>
      <c r="AB26" s="21"/>
      <c r="AC26" s="13"/>
      <c r="AD26" s="260" t="s">
        <v>36</v>
      </c>
      <c r="AE26" s="260"/>
      <c r="AF26" s="14">
        <v>25</v>
      </c>
      <c r="AG26" s="16">
        <v>1.47</v>
      </c>
      <c r="AH26" s="16">
        <v>0.45</v>
      </c>
      <c r="AI26" s="16">
        <v>13.11</v>
      </c>
      <c r="AJ26" s="16">
        <v>59.634889999999999</v>
      </c>
      <c r="AK26" s="20"/>
    </row>
    <row r="27" spans="1:37" x14ac:dyDescent="0.25">
      <c r="A27" s="261" t="s">
        <v>38</v>
      </c>
      <c r="B27" s="256"/>
      <c r="C27" s="256"/>
      <c r="D27" s="256"/>
      <c r="E27" s="256"/>
      <c r="F27" s="256"/>
      <c r="G27" s="256"/>
      <c r="H27" s="256"/>
      <c r="I27" s="257"/>
      <c r="J27" s="261"/>
      <c r="K27" s="256"/>
      <c r="L27" s="256"/>
      <c r="M27" s="256"/>
      <c r="N27" s="256"/>
      <c r="O27" s="256"/>
      <c r="P27" s="256"/>
      <c r="Q27" s="256"/>
      <c r="R27" s="257"/>
      <c r="T27" s="261" t="s">
        <v>38</v>
      </c>
      <c r="U27" s="256"/>
      <c r="V27" s="256"/>
      <c r="W27" s="256"/>
      <c r="X27" s="256"/>
      <c r="Y27" s="256"/>
      <c r="Z27" s="256"/>
      <c r="AA27" s="256"/>
      <c r="AB27" s="257"/>
      <c r="AC27" s="261"/>
      <c r="AD27" s="256"/>
      <c r="AE27" s="256"/>
      <c r="AF27" s="256"/>
      <c r="AG27" s="256"/>
      <c r="AH27" s="256"/>
      <c r="AI27" s="256"/>
      <c r="AJ27" s="256"/>
      <c r="AK27" s="257"/>
    </row>
    <row r="28" spans="1:37" x14ac:dyDescent="0.25">
      <c r="A28" s="13" t="s">
        <v>81</v>
      </c>
      <c r="B28" s="250" t="s">
        <v>82</v>
      </c>
      <c r="C28" s="249"/>
      <c r="D28" s="14">
        <v>60</v>
      </c>
      <c r="E28" s="15">
        <v>2.7</v>
      </c>
      <c r="F28" s="15">
        <v>3.3</v>
      </c>
      <c r="G28" s="15">
        <v>37.799999999999997</v>
      </c>
      <c r="H28" s="16">
        <v>190.2</v>
      </c>
      <c r="I28" s="20">
        <v>0.17</v>
      </c>
      <c r="J28" s="13" t="s">
        <v>81</v>
      </c>
      <c r="K28" s="260" t="s">
        <v>82</v>
      </c>
      <c r="L28" s="260"/>
      <c r="M28" s="14">
        <v>70</v>
      </c>
      <c r="N28" s="15">
        <v>3.2</v>
      </c>
      <c r="O28" s="15">
        <v>4</v>
      </c>
      <c r="P28" s="15">
        <v>42</v>
      </c>
      <c r="Q28" s="16">
        <v>223</v>
      </c>
      <c r="R28" s="20">
        <v>0.19</v>
      </c>
      <c r="T28" s="13" t="s">
        <v>81</v>
      </c>
      <c r="U28" s="250" t="s">
        <v>82</v>
      </c>
      <c r="V28" s="249"/>
      <c r="W28" s="14">
        <v>60</v>
      </c>
      <c r="X28" s="15">
        <v>2.7</v>
      </c>
      <c r="Y28" s="15">
        <v>3.3</v>
      </c>
      <c r="Z28" s="15">
        <v>37.799999999999997</v>
      </c>
      <c r="AA28" s="16">
        <v>190.2</v>
      </c>
      <c r="AB28" s="20">
        <v>0.17</v>
      </c>
      <c r="AC28" s="13" t="s">
        <v>81</v>
      </c>
      <c r="AD28" s="260" t="s">
        <v>82</v>
      </c>
      <c r="AE28" s="260"/>
      <c r="AF28" s="14">
        <v>70</v>
      </c>
      <c r="AG28" s="15">
        <v>3.2</v>
      </c>
      <c r="AH28" s="15">
        <v>4</v>
      </c>
      <c r="AI28" s="15">
        <v>42</v>
      </c>
      <c r="AJ28" s="16">
        <v>223</v>
      </c>
      <c r="AK28" s="20">
        <v>0.19</v>
      </c>
    </row>
    <row r="29" spans="1:37" x14ac:dyDescent="0.25">
      <c r="A29" s="47">
        <v>401</v>
      </c>
      <c r="B29" s="278" t="s">
        <v>103</v>
      </c>
      <c r="C29" s="279"/>
      <c r="D29" s="25">
        <v>150</v>
      </c>
      <c r="E29" s="26">
        <v>4.3</v>
      </c>
      <c r="F29" s="26">
        <v>3.7</v>
      </c>
      <c r="G29" s="26">
        <v>6</v>
      </c>
      <c r="H29" s="27">
        <v>95</v>
      </c>
      <c r="I29" s="28">
        <v>1.3</v>
      </c>
      <c r="J29" s="76">
        <v>401</v>
      </c>
      <c r="K29" s="280" t="s">
        <v>103</v>
      </c>
      <c r="L29" s="280"/>
      <c r="M29" s="14">
        <v>180</v>
      </c>
      <c r="N29" s="15">
        <v>4.8</v>
      </c>
      <c r="O29" s="15">
        <v>4.5999999999999996</v>
      </c>
      <c r="P29" s="15">
        <v>7.2</v>
      </c>
      <c r="Q29" s="16">
        <v>117.8</v>
      </c>
      <c r="R29" s="20">
        <v>1.56</v>
      </c>
      <c r="T29" s="47">
        <v>401</v>
      </c>
      <c r="U29" s="278" t="s">
        <v>103</v>
      </c>
      <c r="V29" s="279"/>
      <c r="W29" s="25">
        <v>150</v>
      </c>
      <c r="X29" s="26">
        <v>4.3</v>
      </c>
      <c r="Y29" s="26">
        <v>3.7</v>
      </c>
      <c r="Z29" s="26">
        <v>6</v>
      </c>
      <c r="AA29" s="27">
        <v>95</v>
      </c>
      <c r="AB29" s="28">
        <v>1.3</v>
      </c>
      <c r="AC29" s="76">
        <v>401</v>
      </c>
      <c r="AD29" s="280" t="s">
        <v>103</v>
      </c>
      <c r="AE29" s="280"/>
      <c r="AF29" s="14">
        <v>180</v>
      </c>
      <c r="AG29" s="15">
        <v>4.8</v>
      </c>
      <c r="AH29" s="15">
        <v>4.5999999999999996</v>
      </c>
      <c r="AI29" s="15">
        <v>7.2</v>
      </c>
      <c r="AJ29" s="16">
        <v>117.8</v>
      </c>
      <c r="AK29" s="20">
        <v>1.56</v>
      </c>
    </row>
    <row r="30" spans="1:37" x14ac:dyDescent="0.25">
      <c r="A30" s="261" t="s">
        <v>42</v>
      </c>
      <c r="B30" s="256"/>
      <c r="C30" s="256"/>
      <c r="D30" s="256"/>
      <c r="E30" s="256"/>
      <c r="F30" s="256"/>
      <c r="G30" s="256"/>
      <c r="H30" s="256"/>
      <c r="I30" s="257"/>
      <c r="J30" s="261"/>
      <c r="K30" s="256"/>
      <c r="L30" s="256"/>
      <c r="M30" s="256"/>
      <c r="N30" s="256"/>
      <c r="O30" s="256"/>
      <c r="P30" s="256"/>
      <c r="Q30" s="256"/>
      <c r="R30" s="257"/>
      <c r="T30" s="261" t="s">
        <v>42</v>
      </c>
      <c r="U30" s="256"/>
      <c r="V30" s="256"/>
      <c r="W30" s="256"/>
      <c r="X30" s="256"/>
      <c r="Y30" s="256"/>
      <c r="Z30" s="256"/>
      <c r="AA30" s="256"/>
      <c r="AB30" s="257"/>
      <c r="AC30" s="261"/>
      <c r="AD30" s="256"/>
      <c r="AE30" s="256"/>
      <c r="AF30" s="256"/>
      <c r="AG30" s="256"/>
      <c r="AH30" s="256"/>
      <c r="AI30" s="256"/>
      <c r="AJ30" s="256"/>
      <c r="AK30" s="257"/>
    </row>
    <row r="31" spans="1:37" x14ac:dyDescent="0.25">
      <c r="A31" s="31"/>
      <c r="B31" s="250" t="s">
        <v>211</v>
      </c>
      <c r="C31" s="249"/>
      <c r="D31" s="14">
        <v>30</v>
      </c>
      <c r="E31" s="15">
        <v>0.4</v>
      </c>
      <c r="F31" s="15">
        <v>1.5</v>
      </c>
      <c r="G31" s="15">
        <v>1.9</v>
      </c>
      <c r="H31" s="16">
        <v>23.6</v>
      </c>
      <c r="I31" s="17">
        <v>2.4</v>
      </c>
      <c r="J31" s="31"/>
      <c r="K31" s="260" t="s">
        <v>211</v>
      </c>
      <c r="L31" s="260"/>
      <c r="M31" s="14">
        <v>30</v>
      </c>
      <c r="N31" s="15">
        <v>0.4</v>
      </c>
      <c r="O31" s="15">
        <v>1.5</v>
      </c>
      <c r="P31" s="15">
        <v>1.9</v>
      </c>
      <c r="Q31" s="16">
        <v>23.6</v>
      </c>
      <c r="R31" s="17">
        <v>2.4</v>
      </c>
      <c r="T31" s="31"/>
      <c r="U31" s="250" t="s">
        <v>211</v>
      </c>
      <c r="V31" s="249"/>
      <c r="W31" s="14">
        <v>30</v>
      </c>
      <c r="X31" s="15">
        <v>0.4</v>
      </c>
      <c r="Y31" s="15">
        <v>1.5</v>
      </c>
      <c r="Z31" s="15">
        <v>1.9</v>
      </c>
      <c r="AA31" s="16">
        <v>23.6</v>
      </c>
      <c r="AB31" s="17">
        <v>2.4</v>
      </c>
      <c r="AC31" s="31"/>
      <c r="AD31" s="260" t="s">
        <v>211</v>
      </c>
      <c r="AE31" s="260"/>
      <c r="AF31" s="14">
        <v>30</v>
      </c>
      <c r="AG31" s="15">
        <v>0.4</v>
      </c>
      <c r="AH31" s="15">
        <v>1.5</v>
      </c>
      <c r="AI31" s="15">
        <v>1.9</v>
      </c>
      <c r="AJ31" s="16">
        <v>23.6</v>
      </c>
      <c r="AK31" s="17">
        <v>2.4</v>
      </c>
    </row>
    <row r="32" spans="1:37" x14ac:dyDescent="0.25">
      <c r="A32" s="13">
        <v>251</v>
      </c>
      <c r="B32" s="250" t="s">
        <v>212</v>
      </c>
      <c r="C32" s="249"/>
      <c r="D32" s="14">
        <v>55</v>
      </c>
      <c r="E32" s="15">
        <v>6.6</v>
      </c>
      <c r="F32" s="15">
        <v>4</v>
      </c>
      <c r="G32" s="15">
        <v>4.5999999999999996</v>
      </c>
      <c r="H32" s="15">
        <v>100.2</v>
      </c>
      <c r="I32" s="17">
        <v>0.3</v>
      </c>
      <c r="J32" s="13">
        <v>251</v>
      </c>
      <c r="K32" s="260" t="s">
        <v>212</v>
      </c>
      <c r="L32" s="260"/>
      <c r="M32" s="14">
        <v>70</v>
      </c>
      <c r="N32" s="15">
        <v>9.6999999999999993</v>
      </c>
      <c r="O32" s="15">
        <v>5.2</v>
      </c>
      <c r="P32" s="15">
        <v>5.9</v>
      </c>
      <c r="Q32" s="16">
        <v>118.5</v>
      </c>
      <c r="R32" s="20">
        <v>0.4</v>
      </c>
      <c r="T32" s="13">
        <v>251</v>
      </c>
      <c r="U32" s="250" t="s">
        <v>212</v>
      </c>
      <c r="V32" s="249"/>
      <c r="W32" s="14">
        <v>55</v>
      </c>
      <c r="X32" s="15">
        <v>6.6</v>
      </c>
      <c r="Y32" s="15">
        <v>4</v>
      </c>
      <c r="Z32" s="15">
        <v>4.5999999999999996</v>
      </c>
      <c r="AA32" s="15">
        <v>100.2</v>
      </c>
      <c r="AB32" s="17">
        <v>0.3</v>
      </c>
      <c r="AC32" s="13">
        <v>251</v>
      </c>
      <c r="AD32" s="260" t="s">
        <v>212</v>
      </c>
      <c r="AE32" s="260"/>
      <c r="AF32" s="14">
        <v>70</v>
      </c>
      <c r="AG32" s="15">
        <v>9.6999999999999993</v>
      </c>
      <c r="AH32" s="15">
        <v>5.2</v>
      </c>
      <c r="AI32" s="15">
        <v>5.9</v>
      </c>
      <c r="AJ32" s="16">
        <v>118.5</v>
      </c>
      <c r="AK32" s="20">
        <v>0.4</v>
      </c>
    </row>
    <row r="33" spans="1:37" x14ac:dyDescent="0.25">
      <c r="A33" s="42">
        <v>315</v>
      </c>
      <c r="B33" s="250" t="s">
        <v>213</v>
      </c>
      <c r="C33" s="249"/>
      <c r="D33" s="14">
        <v>100</v>
      </c>
      <c r="E33" s="15">
        <v>2.2999999999999998</v>
      </c>
      <c r="F33" s="15">
        <v>4.9000000000000004</v>
      </c>
      <c r="G33" s="15">
        <v>15.5</v>
      </c>
      <c r="H33" s="16">
        <v>146.1</v>
      </c>
      <c r="I33" s="21"/>
      <c r="J33" s="42">
        <v>315</v>
      </c>
      <c r="K33" s="250" t="s">
        <v>213</v>
      </c>
      <c r="L33" s="249"/>
      <c r="M33" s="14">
        <v>110</v>
      </c>
      <c r="N33" s="16">
        <v>2.5299999999999998</v>
      </c>
      <c r="O33" s="16">
        <v>5.39</v>
      </c>
      <c r="P33" s="16">
        <v>17.100000000000001</v>
      </c>
      <c r="Q33" s="16">
        <v>160.71</v>
      </c>
      <c r="R33" s="20"/>
      <c r="T33" s="42">
        <v>315</v>
      </c>
      <c r="U33" s="250" t="s">
        <v>213</v>
      </c>
      <c r="V33" s="249"/>
      <c r="W33" s="14">
        <v>100</v>
      </c>
      <c r="X33" s="15">
        <v>2.2999999999999998</v>
      </c>
      <c r="Y33" s="15">
        <v>4.9000000000000004</v>
      </c>
      <c r="Z33" s="15">
        <v>15.5</v>
      </c>
      <c r="AA33" s="16">
        <v>146.1</v>
      </c>
      <c r="AB33" s="21"/>
      <c r="AC33" s="42">
        <v>315</v>
      </c>
      <c r="AD33" s="250" t="s">
        <v>213</v>
      </c>
      <c r="AE33" s="249"/>
      <c r="AF33" s="14">
        <v>110</v>
      </c>
      <c r="AG33" s="16">
        <v>2.5299999999999998</v>
      </c>
      <c r="AH33" s="16">
        <v>5.39</v>
      </c>
      <c r="AI33" s="16">
        <v>17.100000000000001</v>
      </c>
      <c r="AJ33" s="16">
        <v>160.71</v>
      </c>
      <c r="AK33" s="20"/>
    </row>
    <row r="34" spans="1:37" x14ac:dyDescent="0.25">
      <c r="A34" s="13">
        <v>393</v>
      </c>
      <c r="B34" s="250" t="s">
        <v>46</v>
      </c>
      <c r="C34" s="249"/>
      <c r="D34" s="33" t="s">
        <v>47</v>
      </c>
      <c r="E34" s="16">
        <v>0.11</v>
      </c>
      <c r="F34" s="18"/>
      <c r="G34" s="15">
        <v>8.1999999999999993</v>
      </c>
      <c r="H34" s="16">
        <v>34.6</v>
      </c>
      <c r="I34" s="17">
        <v>2.2000000000000002</v>
      </c>
      <c r="J34" s="13">
        <v>393</v>
      </c>
      <c r="K34" s="260" t="s">
        <v>46</v>
      </c>
      <c r="L34" s="260"/>
      <c r="M34" s="33" t="s">
        <v>280</v>
      </c>
      <c r="N34" s="16">
        <v>0.15</v>
      </c>
      <c r="O34" s="16"/>
      <c r="P34" s="16">
        <v>9.5</v>
      </c>
      <c r="Q34" s="16">
        <v>40.1</v>
      </c>
      <c r="R34" s="20">
        <v>2.5</v>
      </c>
      <c r="T34" s="13">
        <v>393</v>
      </c>
      <c r="U34" s="250" t="s">
        <v>46</v>
      </c>
      <c r="V34" s="249"/>
      <c r="W34" s="33" t="s">
        <v>47</v>
      </c>
      <c r="X34" s="16">
        <v>0.11</v>
      </c>
      <c r="Y34" s="18"/>
      <c r="Z34" s="15">
        <v>8.1999999999999993</v>
      </c>
      <c r="AA34" s="16">
        <v>34.6</v>
      </c>
      <c r="AB34" s="17">
        <v>2.2000000000000002</v>
      </c>
      <c r="AC34" s="13">
        <v>393</v>
      </c>
      <c r="AD34" s="260" t="s">
        <v>46</v>
      </c>
      <c r="AE34" s="260"/>
      <c r="AF34" s="33" t="s">
        <v>280</v>
      </c>
      <c r="AG34" s="16">
        <v>0.15</v>
      </c>
      <c r="AH34" s="16"/>
      <c r="AI34" s="16">
        <v>9.5</v>
      </c>
      <c r="AJ34" s="16">
        <v>40.1</v>
      </c>
      <c r="AK34" s="20">
        <v>2.5</v>
      </c>
    </row>
    <row r="35" spans="1:37" x14ac:dyDescent="0.25">
      <c r="A35" s="13"/>
      <c r="B35" s="250" t="s">
        <v>23</v>
      </c>
      <c r="C35" s="249"/>
      <c r="D35" s="14">
        <v>20</v>
      </c>
      <c r="E35" s="15">
        <v>1.51</v>
      </c>
      <c r="F35" s="16">
        <v>0.54220000000000002</v>
      </c>
      <c r="G35" s="15">
        <v>9.7200000000000006</v>
      </c>
      <c r="H35" s="16">
        <v>48.64</v>
      </c>
      <c r="I35" s="21"/>
      <c r="J35" s="13"/>
      <c r="K35" s="260" t="s">
        <v>36</v>
      </c>
      <c r="L35" s="260"/>
      <c r="M35" s="14">
        <v>25</v>
      </c>
      <c r="N35" s="16">
        <v>1.47</v>
      </c>
      <c r="O35" s="16">
        <v>0.45</v>
      </c>
      <c r="P35" s="16">
        <v>13.11</v>
      </c>
      <c r="Q35" s="16">
        <v>59.634889999999999</v>
      </c>
      <c r="R35" s="20"/>
      <c r="T35" s="13"/>
      <c r="U35" s="250" t="s">
        <v>23</v>
      </c>
      <c r="V35" s="249"/>
      <c r="W35" s="14">
        <v>20</v>
      </c>
      <c r="X35" s="15">
        <v>1.51</v>
      </c>
      <c r="Y35" s="16">
        <v>0.54220000000000002</v>
      </c>
      <c r="Z35" s="15">
        <v>9.7200000000000006</v>
      </c>
      <c r="AA35" s="16">
        <v>48.64</v>
      </c>
      <c r="AB35" s="21"/>
      <c r="AC35" s="13"/>
      <c r="AD35" s="260" t="s">
        <v>36</v>
      </c>
      <c r="AE35" s="260"/>
      <c r="AF35" s="14">
        <v>25</v>
      </c>
      <c r="AG35" s="16">
        <v>1.47</v>
      </c>
      <c r="AH35" s="16">
        <v>0.45</v>
      </c>
      <c r="AI35" s="16">
        <v>13.11</v>
      </c>
      <c r="AJ35" s="16">
        <v>59.634889999999999</v>
      </c>
      <c r="AK35" s="20"/>
    </row>
    <row r="36" spans="1:37" ht="15.75" thickBot="1" x14ac:dyDescent="0.3">
      <c r="A36" s="13"/>
      <c r="B36" s="268" t="s">
        <v>36</v>
      </c>
      <c r="C36" s="241"/>
      <c r="D36" s="14">
        <v>20</v>
      </c>
      <c r="E36" s="15">
        <v>1</v>
      </c>
      <c r="F36" s="16">
        <v>0.36</v>
      </c>
      <c r="G36" s="15">
        <v>9.9</v>
      </c>
      <c r="H36" s="16">
        <v>45.6</v>
      </c>
      <c r="I36" s="21"/>
      <c r="J36" s="13"/>
      <c r="K36" s="260" t="s">
        <v>23</v>
      </c>
      <c r="L36" s="260"/>
      <c r="M36" s="14">
        <v>20</v>
      </c>
      <c r="N36" s="15">
        <v>1.5</v>
      </c>
      <c r="O36" s="16">
        <v>0.54220000000000002</v>
      </c>
      <c r="P36" s="15">
        <v>9.7200000000000006</v>
      </c>
      <c r="Q36" s="16">
        <v>48.64</v>
      </c>
      <c r="R36" s="21"/>
      <c r="T36" s="13"/>
      <c r="U36" s="268" t="s">
        <v>36</v>
      </c>
      <c r="V36" s="241"/>
      <c r="W36" s="14">
        <v>20</v>
      </c>
      <c r="X36" s="15">
        <v>1</v>
      </c>
      <c r="Y36" s="16">
        <v>0.36</v>
      </c>
      <c r="Z36" s="15">
        <v>9.9</v>
      </c>
      <c r="AA36" s="16">
        <v>45.6</v>
      </c>
      <c r="AB36" s="21"/>
      <c r="AC36" s="13"/>
      <c r="AD36" s="260" t="s">
        <v>23</v>
      </c>
      <c r="AE36" s="260"/>
      <c r="AF36" s="14">
        <v>20</v>
      </c>
      <c r="AG36" s="15">
        <v>1.5</v>
      </c>
      <c r="AH36" s="16">
        <v>0.54220000000000002</v>
      </c>
      <c r="AI36" s="15">
        <v>9.7200000000000006</v>
      </c>
      <c r="AJ36" s="16">
        <v>48.64</v>
      </c>
      <c r="AK36" s="21"/>
    </row>
    <row r="37" spans="1:37" ht="144" x14ac:dyDescent="0.25">
      <c r="A37" s="269" t="s">
        <v>214</v>
      </c>
      <c r="B37" s="270"/>
      <c r="C37" s="270"/>
      <c r="D37" s="271"/>
      <c r="E37" s="238" t="s">
        <v>11</v>
      </c>
      <c r="F37" s="238"/>
      <c r="G37" s="238"/>
      <c r="H37" s="237" t="s">
        <v>12</v>
      </c>
      <c r="I37" s="34" t="s">
        <v>13</v>
      </c>
      <c r="J37" s="269" t="s">
        <v>338</v>
      </c>
      <c r="K37" s="270"/>
      <c r="L37" s="270"/>
      <c r="M37" s="271"/>
      <c r="N37" s="238" t="s">
        <v>11</v>
      </c>
      <c r="O37" s="238"/>
      <c r="P37" s="238"/>
      <c r="Q37" s="237" t="s">
        <v>12</v>
      </c>
      <c r="R37" s="34" t="s">
        <v>13</v>
      </c>
      <c r="T37" s="269" t="s">
        <v>214</v>
      </c>
      <c r="U37" s="270"/>
      <c r="V37" s="270"/>
      <c r="W37" s="271"/>
      <c r="X37" s="238" t="s">
        <v>11</v>
      </c>
      <c r="Y37" s="238"/>
      <c r="Z37" s="238"/>
      <c r="AA37" s="237" t="s">
        <v>12</v>
      </c>
      <c r="AB37" s="34" t="s">
        <v>13</v>
      </c>
      <c r="AC37" s="269" t="s">
        <v>338</v>
      </c>
      <c r="AD37" s="270"/>
      <c r="AE37" s="270"/>
      <c r="AF37" s="271"/>
      <c r="AG37" s="238" t="s">
        <v>11</v>
      </c>
      <c r="AH37" s="238"/>
      <c r="AI37" s="238"/>
      <c r="AJ37" s="237" t="s">
        <v>12</v>
      </c>
      <c r="AK37" s="34" t="s">
        <v>13</v>
      </c>
    </row>
    <row r="38" spans="1:37" x14ac:dyDescent="0.25">
      <c r="A38" s="272"/>
      <c r="B38" s="273"/>
      <c r="C38" s="273"/>
      <c r="D38" s="274"/>
      <c r="E38" s="141" t="s">
        <v>14</v>
      </c>
      <c r="F38" s="141" t="s">
        <v>15</v>
      </c>
      <c r="G38" s="141" t="s">
        <v>16</v>
      </c>
      <c r="H38" s="239"/>
      <c r="I38" s="36" t="s">
        <v>17</v>
      </c>
      <c r="J38" s="272"/>
      <c r="K38" s="273"/>
      <c r="L38" s="273"/>
      <c r="M38" s="274"/>
      <c r="N38" s="141" t="s">
        <v>14</v>
      </c>
      <c r="O38" s="141" t="s">
        <v>15</v>
      </c>
      <c r="P38" s="141" t="s">
        <v>16</v>
      </c>
      <c r="Q38" s="239"/>
      <c r="R38" s="36" t="s">
        <v>17</v>
      </c>
      <c r="T38" s="272"/>
      <c r="U38" s="273"/>
      <c r="V38" s="273"/>
      <c r="W38" s="274"/>
      <c r="X38" s="141" t="s">
        <v>14</v>
      </c>
      <c r="Y38" s="141" t="s">
        <v>15</v>
      </c>
      <c r="Z38" s="141" t="s">
        <v>16</v>
      </c>
      <c r="AA38" s="239"/>
      <c r="AB38" s="36" t="s">
        <v>17</v>
      </c>
      <c r="AC38" s="272"/>
      <c r="AD38" s="273"/>
      <c r="AE38" s="273"/>
      <c r="AF38" s="274"/>
      <c r="AG38" s="141" t="s">
        <v>14</v>
      </c>
      <c r="AH38" s="141" t="s">
        <v>15</v>
      </c>
      <c r="AI38" s="141" t="s">
        <v>16</v>
      </c>
      <c r="AJ38" s="239"/>
      <c r="AK38" s="36" t="s">
        <v>17</v>
      </c>
    </row>
    <row r="39" spans="1:37" ht="15.75" thickBot="1" x14ac:dyDescent="0.3">
      <c r="A39" s="275"/>
      <c r="B39" s="276"/>
      <c r="C39" s="276"/>
      <c r="D39" s="277"/>
      <c r="E39" s="37">
        <f>E36+E35+E34+E33+E32+E31+E29+E28+E26+E25+E23+E22+E21+E20+E19+E18+E16+E14+E13+E12+E11+E10+E9</f>
        <v>49.239999999999995</v>
      </c>
      <c r="F39" s="37">
        <f>F36+F35+F34+F33+F32+F31+F29+F28+F26+F25+F23+F22+F21+F20+F19+F18+F16+F14+F13+F12+F11+F10+F9</f>
        <v>57.25160000000001</v>
      </c>
      <c r="G39" s="37">
        <f>G36+G35+G34+G33+G32+G31+G29+G28+G26+G25+G23+G22+G21+G20+G19+G18+G16+G14+G13+G12+G11+G10+G9</f>
        <v>249.92999999999998</v>
      </c>
      <c r="H39" s="37">
        <f>H36+H35+H34+H33+H32+H31+H29+H28+H26+H25+H23+H22+H21+H20+H19+H18+H16+H14+H13+H12+H11+H10+H9</f>
        <v>1809.15</v>
      </c>
      <c r="I39" s="38">
        <f>I36+I35+I34+I33+I32+I31+I29+I28+I26+I25+I23+I22+I21+I20+I19+I18+I16+I14+I13+I12+I11+I10+I9</f>
        <v>60.370000000000005</v>
      </c>
      <c r="J39" s="275"/>
      <c r="K39" s="276"/>
      <c r="L39" s="276"/>
      <c r="M39" s="277"/>
      <c r="N39" s="37">
        <f>N36+N35+N34+N33+N32+N31+N29+N28+N26+N25+N23+N22+N21+N20+N19+N18+N16+N14+N13+N12+N11+N10+N9</f>
        <v>64.889999999999986</v>
      </c>
      <c r="O39" s="37">
        <f>O36+O35+O34+O33+O32+O31+O29+O28+O26+O25+O23+O22+O21+O20+O19+O18+O16+O14+O13+O12+O11+O10+O9</f>
        <v>75.330560000000006</v>
      </c>
      <c r="P39" s="37">
        <f>P36+P35+P34+P33+P32+P31+P29+P28+P26+P25+P23+P22+P21+P20+P19+P18+P16+P14+P13+P12+P11+P10+P9</f>
        <v>300.74</v>
      </c>
      <c r="Q39" s="37">
        <f>Q36+Q35+Q34+Q33+Q32+Q31+Q29+Q28+Q26+Q25+Q23+Q22+Q21+Q20+Q19+Q18+Q16+Q14+Q13+Q12+Q11+Q10+Q9</f>
        <v>2261.65978</v>
      </c>
      <c r="R39" s="38">
        <f>R36+R35+R34+R33+R32+R31+R29+R28+R26+R25+R23+R22+R21+R20+R19+R18+R16+R14+R13+R12+R11+R10+R9</f>
        <v>66.52</v>
      </c>
      <c r="T39" s="275"/>
      <c r="U39" s="276"/>
      <c r="V39" s="276"/>
      <c r="W39" s="277"/>
      <c r="X39" s="37">
        <f>X36+X35+X34+X33+X32+X31+X29+X28+X26+X25+X23+X22+X21+X20+X19+X18+X16+X14+X13+X12+X11+X10+X9</f>
        <v>49.239999999999995</v>
      </c>
      <c r="Y39" s="37">
        <f>Y36+Y35+Y34+Y33+Y32+Y31+Y29+Y28+Y26+Y25+Y23+Y22+Y21+Y20+Y19+Y18+Y16+Y14+Y13+Y12+Y11+Y10+Y9</f>
        <v>57.25160000000001</v>
      </c>
      <c r="Z39" s="37">
        <f>Z36+Z35+Z34+Z33+Z32+Z31+Z29+Z28+Z26+Z25+Z23+Z22+Z21+Z20+Z19+Z18+Z16+Z14+Z13+Z12+Z11+Z10+Z9</f>
        <v>249.92999999999998</v>
      </c>
      <c r="AA39" s="37">
        <f>AA36+AA35+AA34+AA33+AA32+AA31+AA29+AA28+AA26+AA25+AA23+AA22+AA21+AA20+AA19+AA18+AA16+AA14+AA13+AA12+AA11+AA10+AA9</f>
        <v>1809.15</v>
      </c>
      <c r="AB39" s="38">
        <f>AB36+AB35+AB34+AB33+AB32+AB31+AB29+AB28+AB26+AB25+AB23+AB22+AB21+AB20+AB19+AB18+AB16+AB14+AB13+AB12+AB11+AB10+AB9</f>
        <v>60.370000000000005</v>
      </c>
      <c r="AC39" s="275"/>
      <c r="AD39" s="276"/>
      <c r="AE39" s="276"/>
      <c r="AF39" s="277"/>
      <c r="AG39" s="37">
        <f>AG36+AG35+AG34+AG33+AG32+AG31+AG29+AG28+AG26+AG25+AG23+AG22+AG21+AG20+AG19+AG18+AG16+AG14+AG13+AG12+AG11+AG10+AG9</f>
        <v>64.889999999999986</v>
      </c>
      <c r="AH39" s="37">
        <f>AH36+AH35+AH34+AH33+AH32+AH31+AH29+AH28+AH26+AH25+AH23+AH22+AH21+AH20+AH19+AH18+AH16+AH14+AH13+AH12+AH11+AH10+AH9</f>
        <v>75.330560000000006</v>
      </c>
      <c r="AI39" s="37">
        <f>AI36+AI35+AI34+AI33+AI32+AI31+AI29+AI28+AI26+AI25+AI23+AI22+AI21+AI20+AI19+AI18+AI16+AI14+AI13+AI12+AI11+AI10+AI9</f>
        <v>300.74</v>
      </c>
      <c r="AJ39" s="37">
        <f>AJ36+AJ35+AJ34+AJ33+AJ32+AJ31+AJ29+AJ28+AJ26+AJ25+AJ23+AJ22+AJ21+AJ20+AJ19+AJ18+AJ16+AJ14+AJ13+AJ12+AJ11+AJ10+AJ9</f>
        <v>2261.65978</v>
      </c>
      <c r="AK39" s="38">
        <f>AK36+AK35+AK34+AK33+AK32+AK31+AK29+AK28+AK26+AK25+AK23+AK22+AK21+AK20+AK19+AK18+AK16+AK14+AK13+AK12+AK11+AK10+AK9</f>
        <v>66.52</v>
      </c>
    </row>
  </sheetData>
  <mergeCells count="150">
    <mergeCell ref="T37:W39"/>
    <mergeCell ref="X37:Z37"/>
    <mergeCell ref="AA37:AA38"/>
    <mergeCell ref="AC37:AF39"/>
    <mergeCell ref="AG37:AI37"/>
    <mergeCell ref="AJ37:AJ38"/>
    <mergeCell ref="U34:V34"/>
    <mergeCell ref="AD34:AE34"/>
    <mergeCell ref="U35:V35"/>
    <mergeCell ref="AD35:AE35"/>
    <mergeCell ref="U36:V36"/>
    <mergeCell ref="AD36:AE36"/>
    <mergeCell ref="U31:V31"/>
    <mergeCell ref="AD31:AE31"/>
    <mergeCell ref="U32:V32"/>
    <mergeCell ref="AD32:AE32"/>
    <mergeCell ref="U33:V33"/>
    <mergeCell ref="AD33:AE33"/>
    <mergeCell ref="U28:V28"/>
    <mergeCell ref="AD28:AE28"/>
    <mergeCell ref="U29:V29"/>
    <mergeCell ref="AD29:AE29"/>
    <mergeCell ref="T30:AB30"/>
    <mergeCell ref="AC30:AK30"/>
    <mergeCell ref="AD24:AE24"/>
    <mergeCell ref="U25:V25"/>
    <mergeCell ref="AD25:AE25"/>
    <mergeCell ref="U26:V26"/>
    <mergeCell ref="AD26:AE26"/>
    <mergeCell ref="T27:AB27"/>
    <mergeCell ref="AC27:AK27"/>
    <mergeCell ref="U21:V21"/>
    <mergeCell ref="AD21:AE21"/>
    <mergeCell ref="U22:V22"/>
    <mergeCell ref="AD22:AE22"/>
    <mergeCell ref="U23:V23"/>
    <mergeCell ref="AD23:AE23"/>
    <mergeCell ref="U10:V10"/>
    <mergeCell ref="AD10:AE10"/>
    <mergeCell ref="U11:V11"/>
    <mergeCell ref="AD11:AE11"/>
    <mergeCell ref="U18:V18"/>
    <mergeCell ref="AD18:AE18"/>
    <mergeCell ref="U19:V19"/>
    <mergeCell ref="AD19:AE19"/>
    <mergeCell ref="U20:V20"/>
    <mergeCell ref="AD20:AE20"/>
    <mergeCell ref="T15:AB15"/>
    <mergeCell ref="AC15:AK15"/>
    <mergeCell ref="U16:V16"/>
    <mergeCell ref="AD16:AE16"/>
    <mergeCell ref="T17:AB17"/>
    <mergeCell ref="AC17:AK17"/>
    <mergeCell ref="AD6:AE7"/>
    <mergeCell ref="AF6:AF7"/>
    <mergeCell ref="AG6:AI6"/>
    <mergeCell ref="AJ6:AJ7"/>
    <mergeCell ref="T8:AB8"/>
    <mergeCell ref="AC8:AK8"/>
    <mergeCell ref="N37:P37"/>
    <mergeCell ref="Q37:Q38"/>
    <mergeCell ref="W3:AA3"/>
    <mergeCell ref="AF3:AJ3"/>
    <mergeCell ref="T6:T7"/>
    <mergeCell ref="U6:V7"/>
    <mergeCell ref="W6:W7"/>
    <mergeCell ref="X6:Z6"/>
    <mergeCell ref="AA6:AA7"/>
    <mergeCell ref="AC6:AC7"/>
    <mergeCell ref="U12:V12"/>
    <mergeCell ref="AD12:AE12"/>
    <mergeCell ref="U13:V13"/>
    <mergeCell ref="AD13:AE13"/>
    <mergeCell ref="U14:V14"/>
    <mergeCell ref="AD14:AE14"/>
    <mergeCell ref="U9:V9"/>
    <mergeCell ref="AD9:AE9"/>
    <mergeCell ref="B35:C35"/>
    <mergeCell ref="K35:L35"/>
    <mergeCell ref="B36:C36"/>
    <mergeCell ref="K36:L36"/>
    <mergeCell ref="A37:D39"/>
    <mergeCell ref="E37:G37"/>
    <mergeCell ref="H37:H38"/>
    <mergeCell ref="J37:M39"/>
    <mergeCell ref="B32:C32"/>
    <mergeCell ref="K32:L32"/>
    <mergeCell ref="B33:C33"/>
    <mergeCell ref="K33:L33"/>
    <mergeCell ref="B34:C34"/>
    <mergeCell ref="K34:L34"/>
    <mergeCell ref="B29:C29"/>
    <mergeCell ref="K29:L29"/>
    <mergeCell ref="A30:I30"/>
    <mergeCell ref="J30:R30"/>
    <mergeCell ref="B31:C31"/>
    <mergeCell ref="K31:L31"/>
    <mergeCell ref="B26:C26"/>
    <mergeCell ref="K26:L26"/>
    <mergeCell ref="A27:I27"/>
    <mergeCell ref="J27:R27"/>
    <mergeCell ref="B28:C28"/>
    <mergeCell ref="K28:L28"/>
    <mergeCell ref="B22:C22"/>
    <mergeCell ref="K22:L22"/>
    <mergeCell ref="B23:C23"/>
    <mergeCell ref="K23:L23"/>
    <mergeCell ref="K24:L24"/>
    <mergeCell ref="B25:C25"/>
    <mergeCell ref="K25:L25"/>
    <mergeCell ref="B19:C19"/>
    <mergeCell ref="K19:L19"/>
    <mergeCell ref="B20:C20"/>
    <mergeCell ref="K20:L20"/>
    <mergeCell ref="B21:C21"/>
    <mergeCell ref="K21:L21"/>
    <mergeCell ref="B16:C16"/>
    <mergeCell ref="K16:L16"/>
    <mergeCell ref="A17:I17"/>
    <mergeCell ref="J17:R17"/>
    <mergeCell ref="B18:C18"/>
    <mergeCell ref="K18:L18"/>
    <mergeCell ref="B13:C13"/>
    <mergeCell ref="K13:L13"/>
    <mergeCell ref="B14:C14"/>
    <mergeCell ref="K14:L14"/>
    <mergeCell ref="A15:I15"/>
    <mergeCell ref="J15:R15"/>
    <mergeCell ref="B10:C10"/>
    <mergeCell ref="K10:L10"/>
    <mergeCell ref="B11:C11"/>
    <mergeCell ref="K11:L11"/>
    <mergeCell ref="B12:C12"/>
    <mergeCell ref="K12:L12"/>
    <mergeCell ref="N6:P6"/>
    <mergeCell ref="Q6:Q7"/>
    <mergeCell ref="A8:I8"/>
    <mergeCell ref="J8:R8"/>
    <mergeCell ref="B9:C9"/>
    <mergeCell ref="K9:L9"/>
    <mergeCell ref="D3:H3"/>
    <mergeCell ref="M3:Q3"/>
    <mergeCell ref="A6:A7"/>
    <mergeCell ref="B6:C7"/>
    <mergeCell ref="D6:D7"/>
    <mergeCell ref="E6:G6"/>
    <mergeCell ref="H6:H7"/>
    <mergeCell ref="J6:J7"/>
    <mergeCell ref="K6:L7"/>
    <mergeCell ref="M6:M7"/>
  </mergeCells>
  <pageMargins left="0.7" right="0.7" top="0.75" bottom="0.75" header="0.3" footer="0.3"/>
  <pageSetup paperSize="9" scale="75"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M36"/>
  <sheetViews>
    <sheetView topLeftCell="A14" workbookViewId="0">
      <selection activeCell="X1" sqref="X1:X1048576"/>
    </sheetView>
  </sheetViews>
  <sheetFormatPr defaultRowHeight="15" x14ac:dyDescent="0.25"/>
  <cols>
    <col min="3" max="3" width="24.28515625" customWidth="1"/>
    <col min="4" max="4" width="8.85546875" customWidth="1"/>
    <col min="5" max="5" width="0.140625" customWidth="1"/>
    <col min="6" max="7" width="8.85546875" hidden="1" customWidth="1"/>
    <col min="9" max="9" width="0.42578125" hidden="1" customWidth="1"/>
    <col min="10" max="12" width="8.85546875" hidden="1" customWidth="1"/>
    <col min="13" max="13" width="8.7109375" customWidth="1"/>
    <col min="14" max="16" width="8.85546875" hidden="1" customWidth="1"/>
    <col min="17" max="17" width="8.7109375" customWidth="1"/>
    <col min="18" max="18" width="8.85546875" hidden="1" customWidth="1"/>
    <col min="24" max="24" width="23.140625" customWidth="1"/>
    <col min="26" max="26" width="0.140625" customWidth="1"/>
    <col min="27" max="28" width="8.85546875" hidden="1" customWidth="1"/>
    <col min="30" max="33" width="8.85546875" hidden="1" customWidth="1"/>
    <col min="34" max="34" width="8.85546875" customWidth="1"/>
    <col min="35" max="35" width="0.28515625" customWidth="1"/>
    <col min="36" max="37" width="8.85546875" hidden="1" customWidth="1"/>
    <col min="38" max="38" width="8.7109375" customWidth="1"/>
    <col min="39" max="39" width="8.85546875" hidden="1" customWidth="1"/>
  </cols>
  <sheetData>
    <row r="1" spans="1:39" x14ac:dyDescent="0.25">
      <c r="A1" s="1">
        <v>12</v>
      </c>
      <c r="B1" s="5" t="s">
        <v>1</v>
      </c>
      <c r="C1" s="6">
        <v>12</v>
      </c>
      <c r="D1" s="2"/>
      <c r="E1" s="2"/>
      <c r="F1" s="2"/>
      <c r="G1" s="2"/>
      <c r="H1" s="3"/>
      <c r="I1" s="4"/>
      <c r="J1" s="1">
        <v>12</v>
      </c>
      <c r="K1" s="5" t="s">
        <v>1</v>
      </c>
      <c r="L1" s="6">
        <v>2</v>
      </c>
      <c r="M1" s="2"/>
      <c r="N1" s="2"/>
      <c r="O1" s="2"/>
      <c r="P1" s="2"/>
      <c r="Q1" s="3"/>
      <c r="R1" s="4"/>
      <c r="V1" s="1">
        <v>12</v>
      </c>
      <c r="W1" s="5" t="s">
        <v>1</v>
      </c>
      <c r="X1" s="6">
        <v>12</v>
      </c>
      <c r="Y1" s="2"/>
      <c r="Z1" s="2"/>
      <c r="AA1" s="2"/>
      <c r="AB1" s="2"/>
      <c r="AC1" s="3"/>
      <c r="AD1" s="4"/>
      <c r="AE1" s="1">
        <v>12</v>
      </c>
      <c r="AF1" s="5" t="s">
        <v>1</v>
      </c>
      <c r="AG1" s="6">
        <v>2</v>
      </c>
      <c r="AH1" s="2"/>
      <c r="AI1" s="2"/>
      <c r="AJ1" s="2"/>
      <c r="AK1" s="2"/>
      <c r="AL1" s="3"/>
      <c r="AM1" s="4"/>
    </row>
    <row r="2" spans="1:39" hidden="1" x14ac:dyDescent="0.25">
      <c r="A2" s="1"/>
      <c r="B2" s="5" t="s">
        <v>2</v>
      </c>
      <c r="C2" s="6">
        <v>3</v>
      </c>
      <c r="D2" s="2"/>
      <c r="E2" s="2"/>
      <c r="F2" s="2"/>
      <c r="G2" s="2"/>
      <c r="H2" s="3"/>
      <c r="I2" s="4"/>
      <c r="J2" s="1"/>
      <c r="K2" s="5" t="s">
        <v>2</v>
      </c>
      <c r="L2" s="6">
        <v>3</v>
      </c>
      <c r="M2" s="2"/>
      <c r="N2" s="2"/>
      <c r="O2" s="2"/>
      <c r="P2" s="2"/>
      <c r="Q2" s="3"/>
      <c r="R2" s="4"/>
      <c r="V2" s="1"/>
      <c r="W2" s="5" t="s">
        <v>2</v>
      </c>
      <c r="X2" s="6">
        <v>3</v>
      </c>
      <c r="Y2" s="2"/>
      <c r="Z2" s="2"/>
      <c r="AA2" s="2"/>
      <c r="AB2" s="2"/>
      <c r="AC2" s="3"/>
      <c r="AD2" s="4"/>
      <c r="AE2" s="1"/>
      <c r="AF2" s="5" t="s">
        <v>2</v>
      </c>
      <c r="AG2" s="6">
        <v>3</v>
      </c>
      <c r="AH2" s="2"/>
      <c r="AI2" s="2"/>
      <c r="AJ2" s="2"/>
      <c r="AK2" s="2"/>
      <c r="AL2" s="3"/>
      <c r="AM2" s="4"/>
    </row>
    <row r="3" spans="1:39" hidden="1" x14ac:dyDescent="0.25">
      <c r="A3" s="1"/>
      <c r="B3" s="5" t="s">
        <v>3</v>
      </c>
      <c r="C3" s="7" t="s">
        <v>4</v>
      </c>
      <c r="D3" s="262" t="s">
        <v>5</v>
      </c>
      <c r="E3" s="262"/>
      <c r="F3" s="262"/>
      <c r="G3" s="262"/>
      <c r="H3" s="262"/>
      <c r="I3" s="4"/>
      <c r="J3" s="1"/>
      <c r="K3" s="5" t="s">
        <v>3</v>
      </c>
      <c r="L3" s="7" t="s">
        <v>4</v>
      </c>
      <c r="M3" s="262" t="s">
        <v>5</v>
      </c>
      <c r="N3" s="262"/>
      <c r="O3" s="262"/>
      <c r="P3" s="262"/>
      <c r="Q3" s="262"/>
      <c r="R3" s="4"/>
      <c r="V3" s="1"/>
      <c r="W3" s="5" t="s">
        <v>3</v>
      </c>
      <c r="X3" s="7" t="s">
        <v>4</v>
      </c>
      <c r="Y3" s="262" t="s">
        <v>5</v>
      </c>
      <c r="Z3" s="262"/>
      <c r="AA3" s="262"/>
      <c r="AB3" s="262"/>
      <c r="AC3" s="262"/>
      <c r="AD3" s="4"/>
      <c r="AE3" s="1"/>
      <c r="AF3" s="5" t="s">
        <v>3</v>
      </c>
      <c r="AG3" s="7" t="s">
        <v>4</v>
      </c>
      <c r="AH3" s="262" t="s">
        <v>5</v>
      </c>
      <c r="AI3" s="262"/>
      <c r="AJ3" s="262"/>
      <c r="AK3" s="262"/>
      <c r="AL3" s="262"/>
      <c r="AM3" s="4"/>
    </row>
    <row r="4" spans="1:39" ht="0.6" customHeight="1" x14ac:dyDescent="0.25">
      <c r="A4" s="50"/>
      <c r="B4" s="51" t="s">
        <v>6</v>
      </c>
      <c r="C4" s="9" t="s">
        <v>7</v>
      </c>
      <c r="D4" s="7"/>
      <c r="E4" s="7"/>
      <c r="F4" s="7"/>
      <c r="G4" s="7"/>
      <c r="H4" s="52"/>
      <c r="I4" s="53"/>
      <c r="J4" s="50"/>
      <c r="K4" s="51" t="s">
        <v>6</v>
      </c>
      <c r="L4" s="9" t="s">
        <v>292</v>
      </c>
      <c r="M4" s="7"/>
      <c r="N4" s="7"/>
      <c r="O4" s="7"/>
      <c r="P4" s="7"/>
      <c r="Q4" s="52"/>
      <c r="R4" s="53"/>
      <c r="V4" s="50"/>
      <c r="W4" s="51" t="s">
        <v>6</v>
      </c>
      <c r="X4" s="9" t="s">
        <v>7</v>
      </c>
      <c r="Y4" s="7"/>
      <c r="Z4" s="7"/>
      <c r="AA4" s="7"/>
      <c r="AB4" s="7"/>
      <c r="AC4" s="52"/>
      <c r="AD4" s="53"/>
      <c r="AE4" s="50"/>
      <c r="AF4" s="51" t="s">
        <v>6</v>
      </c>
      <c r="AG4" s="9" t="s">
        <v>292</v>
      </c>
      <c r="AH4" s="7"/>
      <c r="AI4" s="7"/>
      <c r="AJ4" s="7"/>
      <c r="AK4" s="7"/>
      <c r="AL4" s="52"/>
      <c r="AM4" s="53"/>
    </row>
    <row r="5" spans="1:39" x14ac:dyDescent="0.25">
      <c r="A5" s="1"/>
      <c r="B5" s="2"/>
      <c r="C5" s="99">
        <v>44455</v>
      </c>
      <c r="D5" s="2"/>
      <c r="E5" s="2"/>
      <c r="F5" s="2"/>
      <c r="G5" s="2"/>
      <c r="H5" s="3"/>
      <c r="I5" s="4"/>
      <c r="J5" s="1"/>
      <c r="K5" s="2"/>
      <c r="L5" s="2"/>
      <c r="M5" s="2"/>
      <c r="N5" s="2"/>
      <c r="O5" s="2"/>
      <c r="P5" s="2"/>
      <c r="Q5" s="3"/>
      <c r="R5" s="4"/>
      <c r="V5" s="1"/>
      <c r="W5" s="2"/>
      <c r="X5" s="99">
        <v>44455</v>
      </c>
      <c r="Y5" s="2"/>
      <c r="Z5" s="2"/>
      <c r="AA5" s="2"/>
      <c r="AB5" s="2"/>
      <c r="AC5" s="3"/>
      <c r="AD5" s="4"/>
      <c r="AE5" s="1"/>
      <c r="AF5" s="2"/>
      <c r="AG5" s="2"/>
      <c r="AH5" s="2"/>
      <c r="AI5" s="2"/>
      <c r="AJ5" s="2"/>
      <c r="AK5" s="2"/>
      <c r="AL5" s="3"/>
      <c r="AM5" s="4"/>
    </row>
    <row r="6" spans="1:39" ht="55.15" customHeight="1" x14ac:dyDescent="0.25">
      <c r="A6" s="233" t="s">
        <v>8</v>
      </c>
      <c r="B6" s="263" t="s">
        <v>9</v>
      </c>
      <c r="C6" s="264"/>
      <c r="D6" s="234" t="s">
        <v>375</v>
      </c>
      <c r="E6" s="234" t="s">
        <v>11</v>
      </c>
      <c r="F6" s="234"/>
      <c r="G6" s="234"/>
      <c r="H6" s="235" t="s">
        <v>12</v>
      </c>
      <c r="I6" s="12" t="s">
        <v>13</v>
      </c>
      <c r="J6" s="233" t="s">
        <v>8</v>
      </c>
      <c r="K6" s="234" t="s">
        <v>9</v>
      </c>
      <c r="L6" s="234"/>
      <c r="M6" s="234" t="s">
        <v>372</v>
      </c>
      <c r="N6" s="234" t="s">
        <v>11</v>
      </c>
      <c r="O6" s="234"/>
      <c r="P6" s="234"/>
      <c r="Q6" s="235" t="s">
        <v>12</v>
      </c>
      <c r="R6" s="12" t="s">
        <v>13</v>
      </c>
      <c r="V6" s="233" t="s">
        <v>8</v>
      </c>
      <c r="W6" s="263" t="s">
        <v>9</v>
      </c>
      <c r="X6" s="264"/>
      <c r="Y6" s="234" t="s">
        <v>375</v>
      </c>
      <c r="Z6" s="234" t="s">
        <v>11</v>
      </c>
      <c r="AA6" s="234"/>
      <c r="AB6" s="234"/>
      <c r="AC6" s="235" t="s">
        <v>12</v>
      </c>
      <c r="AD6" s="12" t="s">
        <v>13</v>
      </c>
      <c r="AE6" s="233" t="s">
        <v>8</v>
      </c>
      <c r="AF6" s="234" t="s">
        <v>9</v>
      </c>
      <c r="AG6" s="234"/>
      <c r="AH6" s="234" t="s">
        <v>372</v>
      </c>
      <c r="AI6" s="234" t="s">
        <v>11</v>
      </c>
      <c r="AJ6" s="234"/>
      <c r="AK6" s="234"/>
      <c r="AL6" s="235" t="s">
        <v>12</v>
      </c>
      <c r="AM6" s="12" t="s">
        <v>13</v>
      </c>
    </row>
    <row r="7" spans="1:39" hidden="1" x14ac:dyDescent="0.25">
      <c r="A7" s="233"/>
      <c r="B7" s="265"/>
      <c r="C7" s="266"/>
      <c r="D7" s="234"/>
      <c r="E7" s="138" t="s">
        <v>14</v>
      </c>
      <c r="F7" s="138" t="s">
        <v>15</v>
      </c>
      <c r="G7" s="138" t="s">
        <v>16</v>
      </c>
      <c r="H7" s="235"/>
      <c r="I7" s="12" t="s">
        <v>17</v>
      </c>
      <c r="J7" s="233"/>
      <c r="K7" s="234"/>
      <c r="L7" s="234"/>
      <c r="M7" s="234"/>
      <c r="N7" s="138" t="s">
        <v>14</v>
      </c>
      <c r="O7" s="138" t="s">
        <v>15</v>
      </c>
      <c r="P7" s="138" t="s">
        <v>16</v>
      </c>
      <c r="Q7" s="235"/>
      <c r="R7" s="12" t="s">
        <v>17</v>
      </c>
      <c r="V7" s="233"/>
      <c r="W7" s="265"/>
      <c r="X7" s="266"/>
      <c r="Y7" s="234"/>
      <c r="Z7" s="138" t="s">
        <v>14</v>
      </c>
      <c r="AA7" s="138" t="s">
        <v>15</v>
      </c>
      <c r="AB7" s="138" t="s">
        <v>16</v>
      </c>
      <c r="AC7" s="235"/>
      <c r="AD7" s="12" t="s">
        <v>17</v>
      </c>
      <c r="AE7" s="233"/>
      <c r="AF7" s="234"/>
      <c r="AG7" s="234"/>
      <c r="AH7" s="234"/>
      <c r="AI7" s="138" t="s">
        <v>14</v>
      </c>
      <c r="AJ7" s="138" t="s">
        <v>15</v>
      </c>
      <c r="AK7" s="138" t="s">
        <v>16</v>
      </c>
      <c r="AL7" s="235"/>
      <c r="AM7" s="12" t="s">
        <v>17</v>
      </c>
    </row>
    <row r="8" spans="1:39" x14ac:dyDescent="0.25">
      <c r="A8" s="261" t="s">
        <v>18</v>
      </c>
      <c r="B8" s="256"/>
      <c r="C8" s="256"/>
      <c r="D8" s="256"/>
      <c r="E8" s="256"/>
      <c r="F8" s="256"/>
      <c r="G8" s="256"/>
      <c r="H8" s="256"/>
      <c r="I8" s="257"/>
      <c r="J8" s="261"/>
      <c r="K8" s="256"/>
      <c r="L8" s="256"/>
      <c r="M8" s="256"/>
      <c r="N8" s="256"/>
      <c r="O8" s="256"/>
      <c r="P8" s="256"/>
      <c r="Q8" s="256"/>
      <c r="R8" s="257"/>
      <c r="V8" s="261" t="s">
        <v>18</v>
      </c>
      <c r="W8" s="256"/>
      <c r="X8" s="256"/>
      <c r="Y8" s="256"/>
      <c r="Z8" s="256"/>
      <c r="AA8" s="256"/>
      <c r="AB8" s="256"/>
      <c r="AC8" s="256"/>
      <c r="AD8" s="257"/>
      <c r="AE8" s="261"/>
      <c r="AF8" s="256"/>
      <c r="AG8" s="256"/>
      <c r="AH8" s="256"/>
      <c r="AI8" s="256"/>
      <c r="AJ8" s="256"/>
      <c r="AK8" s="256"/>
      <c r="AL8" s="256"/>
      <c r="AM8" s="257"/>
    </row>
    <row r="9" spans="1:39" x14ac:dyDescent="0.25">
      <c r="A9" s="13">
        <v>230</v>
      </c>
      <c r="B9" s="250" t="s">
        <v>50</v>
      </c>
      <c r="C9" s="249"/>
      <c r="D9" s="14">
        <v>90</v>
      </c>
      <c r="E9" s="15">
        <v>11.4</v>
      </c>
      <c r="F9" s="15">
        <v>9.4</v>
      </c>
      <c r="G9" s="15">
        <v>14.8</v>
      </c>
      <c r="H9" s="16">
        <v>207.6</v>
      </c>
      <c r="I9" s="17">
        <v>1.1000000000000001</v>
      </c>
      <c r="J9" s="13">
        <v>230</v>
      </c>
      <c r="K9" s="260" t="s">
        <v>50</v>
      </c>
      <c r="L9" s="260"/>
      <c r="M9" s="14">
        <v>135</v>
      </c>
      <c r="N9" s="15">
        <v>19.100000000000001</v>
      </c>
      <c r="O9" s="15">
        <v>10.5</v>
      </c>
      <c r="P9" s="15">
        <v>27.2</v>
      </c>
      <c r="Q9" s="16">
        <v>290.3</v>
      </c>
      <c r="R9" s="20">
        <v>1.48</v>
      </c>
      <c r="V9" s="13">
        <v>230</v>
      </c>
      <c r="W9" s="250" t="s">
        <v>50</v>
      </c>
      <c r="X9" s="249"/>
      <c r="Y9" s="14">
        <v>90</v>
      </c>
      <c r="Z9" s="15">
        <v>11.4</v>
      </c>
      <c r="AA9" s="15">
        <v>9.4</v>
      </c>
      <c r="AB9" s="15">
        <v>14.8</v>
      </c>
      <c r="AC9" s="16">
        <v>207.6</v>
      </c>
      <c r="AD9" s="17">
        <v>1.1000000000000001</v>
      </c>
      <c r="AE9" s="13">
        <v>230</v>
      </c>
      <c r="AF9" s="260" t="s">
        <v>50</v>
      </c>
      <c r="AG9" s="260"/>
      <c r="AH9" s="14">
        <v>135</v>
      </c>
      <c r="AI9" s="15">
        <v>19.100000000000001</v>
      </c>
      <c r="AJ9" s="15">
        <v>10.5</v>
      </c>
      <c r="AK9" s="15">
        <v>27.2</v>
      </c>
      <c r="AL9" s="16">
        <v>290.3</v>
      </c>
      <c r="AM9" s="20">
        <v>1.48</v>
      </c>
    </row>
    <row r="10" spans="1:39" x14ac:dyDescent="0.25">
      <c r="A10" s="13">
        <v>351</v>
      </c>
      <c r="B10" s="250" t="s">
        <v>51</v>
      </c>
      <c r="C10" s="249"/>
      <c r="D10" s="14">
        <v>20</v>
      </c>
      <c r="E10" s="15">
        <v>0.3</v>
      </c>
      <c r="F10" s="18">
        <v>0.7</v>
      </c>
      <c r="G10" s="15">
        <v>2.8</v>
      </c>
      <c r="H10" s="16">
        <v>20.6</v>
      </c>
      <c r="I10" s="17">
        <v>0.1</v>
      </c>
      <c r="J10" s="13">
        <v>351</v>
      </c>
      <c r="K10" s="260" t="s">
        <v>51</v>
      </c>
      <c r="L10" s="260"/>
      <c r="M10" s="14">
        <v>25</v>
      </c>
      <c r="N10" s="16">
        <v>0.4</v>
      </c>
      <c r="O10" s="16">
        <v>0.9</v>
      </c>
      <c r="P10" s="16">
        <v>3.5</v>
      </c>
      <c r="Q10" s="16">
        <v>26</v>
      </c>
      <c r="R10" s="20">
        <v>0.12</v>
      </c>
      <c r="V10" s="13">
        <v>351</v>
      </c>
      <c r="W10" s="250" t="s">
        <v>51</v>
      </c>
      <c r="X10" s="249"/>
      <c r="Y10" s="14">
        <v>20</v>
      </c>
      <c r="Z10" s="15">
        <v>0.3</v>
      </c>
      <c r="AA10" s="18">
        <v>0.7</v>
      </c>
      <c r="AB10" s="15">
        <v>2.8</v>
      </c>
      <c r="AC10" s="16">
        <v>20.6</v>
      </c>
      <c r="AD10" s="17">
        <v>0.1</v>
      </c>
      <c r="AE10" s="13">
        <v>351</v>
      </c>
      <c r="AF10" s="260" t="s">
        <v>51</v>
      </c>
      <c r="AG10" s="260"/>
      <c r="AH10" s="14">
        <v>25</v>
      </c>
      <c r="AI10" s="16">
        <v>0.4</v>
      </c>
      <c r="AJ10" s="16">
        <v>0.9</v>
      </c>
      <c r="AK10" s="16">
        <v>3.5</v>
      </c>
      <c r="AL10" s="16">
        <v>26</v>
      </c>
      <c r="AM10" s="20">
        <v>0.12</v>
      </c>
    </row>
    <row r="11" spans="1:39" x14ac:dyDescent="0.25">
      <c r="A11" s="13"/>
      <c r="B11" s="250" t="s">
        <v>35</v>
      </c>
      <c r="C11" s="249"/>
      <c r="D11" s="14">
        <v>20</v>
      </c>
      <c r="E11" s="15">
        <v>1.51</v>
      </c>
      <c r="F11" s="16">
        <v>0.54220000000000002</v>
      </c>
      <c r="G11" s="15">
        <v>9.7200000000000006</v>
      </c>
      <c r="H11" s="16">
        <v>48.64</v>
      </c>
      <c r="I11" s="21"/>
      <c r="J11" s="13"/>
      <c r="K11" s="260" t="s">
        <v>23</v>
      </c>
      <c r="L11" s="260"/>
      <c r="M11" s="14">
        <v>30</v>
      </c>
      <c r="N11" s="15">
        <v>2.9</v>
      </c>
      <c r="O11" s="16">
        <v>1.01</v>
      </c>
      <c r="P11" s="16">
        <v>15.6</v>
      </c>
      <c r="Q11" s="16">
        <v>79.099999999999994</v>
      </c>
      <c r="R11" s="20"/>
      <c r="V11" s="13"/>
      <c r="W11" s="250" t="s">
        <v>35</v>
      </c>
      <c r="X11" s="249"/>
      <c r="Y11" s="14">
        <v>20</v>
      </c>
      <c r="Z11" s="15">
        <v>1.51</v>
      </c>
      <c r="AA11" s="16">
        <v>0.54220000000000002</v>
      </c>
      <c r="AB11" s="15">
        <v>9.7200000000000006</v>
      </c>
      <c r="AC11" s="16">
        <v>48.64</v>
      </c>
      <c r="AD11" s="21"/>
      <c r="AE11" s="13"/>
      <c r="AF11" s="260" t="s">
        <v>23</v>
      </c>
      <c r="AG11" s="260"/>
      <c r="AH11" s="14">
        <v>30</v>
      </c>
      <c r="AI11" s="15">
        <v>2.9</v>
      </c>
      <c r="AJ11" s="16">
        <v>1.01</v>
      </c>
      <c r="AK11" s="16">
        <v>15.6</v>
      </c>
      <c r="AL11" s="16">
        <v>79.099999999999994</v>
      </c>
      <c r="AM11" s="20"/>
    </row>
    <row r="12" spans="1:39" x14ac:dyDescent="0.25">
      <c r="A12" s="13">
        <v>395</v>
      </c>
      <c r="B12" s="250" t="s">
        <v>24</v>
      </c>
      <c r="C12" s="249"/>
      <c r="D12" s="14">
        <v>150</v>
      </c>
      <c r="E12" s="15">
        <v>2.2000000000000002</v>
      </c>
      <c r="F12" s="15">
        <v>2.4</v>
      </c>
      <c r="G12" s="14">
        <v>14</v>
      </c>
      <c r="H12" s="16">
        <v>87.5</v>
      </c>
      <c r="I12" s="17">
        <v>1.4</v>
      </c>
      <c r="J12" s="13">
        <v>395</v>
      </c>
      <c r="K12" s="260" t="s">
        <v>277</v>
      </c>
      <c r="L12" s="260"/>
      <c r="M12" s="14">
        <v>180</v>
      </c>
      <c r="N12" s="15">
        <v>2.6</v>
      </c>
      <c r="O12" s="15">
        <v>2.9</v>
      </c>
      <c r="P12" s="15">
        <v>17</v>
      </c>
      <c r="Q12" s="15">
        <v>107.5</v>
      </c>
      <c r="R12" s="20">
        <v>1.7</v>
      </c>
      <c r="V12" s="13">
        <v>395</v>
      </c>
      <c r="W12" s="250" t="s">
        <v>24</v>
      </c>
      <c r="X12" s="249"/>
      <c r="Y12" s="14">
        <v>150</v>
      </c>
      <c r="Z12" s="15">
        <v>2.2000000000000002</v>
      </c>
      <c r="AA12" s="15">
        <v>2.4</v>
      </c>
      <c r="AB12" s="14">
        <v>14</v>
      </c>
      <c r="AC12" s="16">
        <v>87.5</v>
      </c>
      <c r="AD12" s="17">
        <v>1.4</v>
      </c>
      <c r="AE12" s="13">
        <v>395</v>
      </c>
      <c r="AF12" s="260" t="s">
        <v>277</v>
      </c>
      <c r="AG12" s="260"/>
      <c r="AH12" s="14">
        <v>180</v>
      </c>
      <c r="AI12" s="15">
        <v>2.6</v>
      </c>
      <c r="AJ12" s="15">
        <v>2.9</v>
      </c>
      <c r="AK12" s="15">
        <v>17</v>
      </c>
      <c r="AL12" s="15">
        <v>107.5</v>
      </c>
      <c r="AM12" s="20">
        <v>1.7</v>
      </c>
    </row>
    <row r="13" spans="1:39" x14ac:dyDescent="0.25">
      <c r="A13" s="13"/>
      <c r="B13" s="250" t="s">
        <v>94</v>
      </c>
      <c r="C13" s="249"/>
      <c r="D13" s="14">
        <v>80</v>
      </c>
      <c r="E13" s="15">
        <v>1.3</v>
      </c>
      <c r="F13" s="15">
        <v>0.4</v>
      </c>
      <c r="G13" s="14">
        <v>20</v>
      </c>
      <c r="H13" s="16">
        <v>94</v>
      </c>
      <c r="I13" s="20">
        <v>8</v>
      </c>
      <c r="J13" s="13"/>
      <c r="K13" s="260" t="s">
        <v>94</v>
      </c>
      <c r="L13" s="260"/>
      <c r="M13" s="14">
        <v>80</v>
      </c>
      <c r="N13" s="15">
        <v>1.3</v>
      </c>
      <c r="O13" s="15">
        <v>0.4</v>
      </c>
      <c r="P13" s="14">
        <v>20</v>
      </c>
      <c r="Q13" s="16">
        <v>94</v>
      </c>
      <c r="R13" s="20">
        <v>8</v>
      </c>
      <c r="V13" s="13"/>
      <c r="W13" s="250" t="s">
        <v>94</v>
      </c>
      <c r="X13" s="249"/>
      <c r="Y13" s="14">
        <v>80</v>
      </c>
      <c r="Z13" s="15">
        <v>1.3</v>
      </c>
      <c r="AA13" s="15">
        <v>0.4</v>
      </c>
      <c r="AB13" s="14">
        <v>20</v>
      </c>
      <c r="AC13" s="16">
        <v>94</v>
      </c>
      <c r="AD13" s="20">
        <v>8</v>
      </c>
      <c r="AE13" s="13"/>
      <c r="AF13" s="260" t="s">
        <v>94</v>
      </c>
      <c r="AG13" s="260"/>
      <c r="AH13" s="14">
        <v>80</v>
      </c>
      <c r="AI13" s="15">
        <v>1.3</v>
      </c>
      <c r="AJ13" s="15">
        <v>0.4</v>
      </c>
      <c r="AK13" s="14">
        <v>20</v>
      </c>
      <c r="AL13" s="16">
        <v>94</v>
      </c>
      <c r="AM13" s="20">
        <v>8</v>
      </c>
    </row>
    <row r="14" spans="1:39" x14ac:dyDescent="0.25">
      <c r="A14" s="261" t="s">
        <v>26</v>
      </c>
      <c r="B14" s="256"/>
      <c r="C14" s="256"/>
      <c r="D14" s="256"/>
      <c r="E14" s="256"/>
      <c r="F14" s="256"/>
      <c r="G14" s="256"/>
      <c r="H14" s="256"/>
      <c r="I14" s="257"/>
      <c r="J14" s="261"/>
      <c r="K14" s="256"/>
      <c r="L14" s="256"/>
      <c r="M14" s="256"/>
      <c r="N14" s="256"/>
      <c r="O14" s="256"/>
      <c r="P14" s="256"/>
      <c r="Q14" s="256"/>
      <c r="R14" s="257"/>
      <c r="V14" s="261" t="s">
        <v>26</v>
      </c>
      <c r="W14" s="256"/>
      <c r="X14" s="256"/>
      <c r="Y14" s="256"/>
      <c r="Z14" s="256"/>
      <c r="AA14" s="256"/>
      <c r="AB14" s="256"/>
      <c r="AC14" s="256"/>
      <c r="AD14" s="257"/>
      <c r="AE14" s="261"/>
      <c r="AF14" s="256"/>
      <c r="AG14" s="256"/>
      <c r="AH14" s="256"/>
      <c r="AI14" s="256"/>
      <c r="AJ14" s="256"/>
      <c r="AK14" s="256"/>
      <c r="AL14" s="256"/>
      <c r="AM14" s="257"/>
    </row>
    <row r="15" spans="1:39" x14ac:dyDescent="0.25">
      <c r="A15" s="22" t="s">
        <v>27</v>
      </c>
      <c r="B15" s="250" t="s">
        <v>391</v>
      </c>
      <c r="C15" s="249"/>
      <c r="D15" s="14">
        <v>100</v>
      </c>
      <c r="E15" s="15">
        <v>0.1</v>
      </c>
      <c r="F15" s="18"/>
      <c r="G15" s="15">
        <v>10.3</v>
      </c>
      <c r="H15" s="16">
        <v>42</v>
      </c>
      <c r="I15" s="17">
        <v>0.8</v>
      </c>
      <c r="J15" s="22" t="s">
        <v>27</v>
      </c>
      <c r="K15" s="260" t="s">
        <v>196</v>
      </c>
      <c r="L15" s="260"/>
      <c r="M15" s="14">
        <v>100</v>
      </c>
      <c r="N15" s="15">
        <v>0.1</v>
      </c>
      <c r="O15" s="18"/>
      <c r="P15" s="15">
        <v>10.3</v>
      </c>
      <c r="Q15" s="16">
        <v>42</v>
      </c>
      <c r="R15" s="17">
        <v>0.8</v>
      </c>
      <c r="V15" s="22" t="s">
        <v>27</v>
      </c>
      <c r="W15" s="250" t="s">
        <v>391</v>
      </c>
      <c r="X15" s="249"/>
      <c r="Y15" s="14">
        <v>100</v>
      </c>
      <c r="Z15" s="15">
        <v>0.1</v>
      </c>
      <c r="AA15" s="18"/>
      <c r="AB15" s="15">
        <v>10.3</v>
      </c>
      <c r="AC15" s="16">
        <v>42</v>
      </c>
      <c r="AD15" s="17">
        <v>0.8</v>
      </c>
      <c r="AE15" s="22" t="s">
        <v>27</v>
      </c>
      <c r="AF15" s="260" t="s">
        <v>196</v>
      </c>
      <c r="AG15" s="260"/>
      <c r="AH15" s="14">
        <v>100</v>
      </c>
      <c r="AI15" s="15">
        <v>0.1</v>
      </c>
      <c r="AJ15" s="18"/>
      <c r="AK15" s="15">
        <v>10.3</v>
      </c>
      <c r="AL15" s="16">
        <v>42</v>
      </c>
      <c r="AM15" s="17">
        <v>0.8</v>
      </c>
    </row>
    <row r="16" spans="1:39" x14ac:dyDescent="0.25">
      <c r="A16" s="261" t="s">
        <v>29</v>
      </c>
      <c r="B16" s="256"/>
      <c r="C16" s="256"/>
      <c r="D16" s="256"/>
      <c r="E16" s="256"/>
      <c r="F16" s="256"/>
      <c r="G16" s="256"/>
      <c r="H16" s="256"/>
      <c r="I16" s="257"/>
      <c r="J16" s="261" t="s">
        <v>29</v>
      </c>
      <c r="K16" s="256"/>
      <c r="L16" s="256"/>
      <c r="M16" s="256"/>
      <c r="N16" s="256"/>
      <c r="O16" s="256"/>
      <c r="P16" s="256"/>
      <c r="Q16" s="256"/>
      <c r="R16" s="257"/>
      <c r="V16" s="261" t="s">
        <v>29</v>
      </c>
      <c r="W16" s="256"/>
      <c r="X16" s="256"/>
      <c r="Y16" s="256"/>
      <c r="Z16" s="256"/>
      <c r="AA16" s="256"/>
      <c r="AB16" s="256"/>
      <c r="AC16" s="256"/>
      <c r="AD16" s="257"/>
      <c r="AE16" s="261" t="s">
        <v>29</v>
      </c>
      <c r="AF16" s="256"/>
      <c r="AG16" s="256"/>
      <c r="AH16" s="256"/>
      <c r="AI16" s="256"/>
      <c r="AJ16" s="256"/>
      <c r="AK16" s="256"/>
      <c r="AL16" s="256"/>
      <c r="AM16" s="257"/>
    </row>
    <row r="17" spans="1:39" ht="23.45" customHeight="1" x14ac:dyDescent="0.25">
      <c r="A17" s="30">
        <v>35</v>
      </c>
      <c r="B17" s="209" t="s">
        <v>197</v>
      </c>
      <c r="C17" s="210"/>
      <c r="D17" s="25">
        <v>40</v>
      </c>
      <c r="E17" s="26">
        <v>0.4</v>
      </c>
      <c r="F17" s="26">
        <v>3.3</v>
      </c>
      <c r="G17" s="26">
        <v>4.3</v>
      </c>
      <c r="H17" s="26">
        <v>41</v>
      </c>
      <c r="I17" s="28">
        <v>2.2999999999999998</v>
      </c>
      <c r="J17" s="30">
        <v>35</v>
      </c>
      <c r="K17" s="228" t="s">
        <v>197</v>
      </c>
      <c r="L17" s="228"/>
      <c r="M17" s="25">
        <v>60</v>
      </c>
      <c r="N17" s="26">
        <v>0.6</v>
      </c>
      <c r="O17" s="26">
        <v>4.9000000000000004</v>
      </c>
      <c r="P17" s="26">
        <v>5.2</v>
      </c>
      <c r="Q17" s="26">
        <v>61.5</v>
      </c>
      <c r="R17" s="28">
        <v>2.8</v>
      </c>
      <c r="V17" s="30">
        <v>35</v>
      </c>
      <c r="W17" s="209" t="s">
        <v>197</v>
      </c>
      <c r="X17" s="210"/>
      <c r="Y17" s="25">
        <v>40</v>
      </c>
      <c r="Z17" s="26">
        <v>0.4</v>
      </c>
      <c r="AA17" s="26">
        <v>3.3</v>
      </c>
      <c r="AB17" s="26">
        <v>4.3</v>
      </c>
      <c r="AC17" s="26">
        <v>41</v>
      </c>
      <c r="AD17" s="28">
        <v>2.2999999999999998</v>
      </c>
      <c r="AE17" s="30">
        <v>35</v>
      </c>
      <c r="AF17" s="228" t="s">
        <v>197</v>
      </c>
      <c r="AG17" s="228"/>
      <c r="AH17" s="25">
        <v>60</v>
      </c>
      <c r="AI17" s="26">
        <v>0.6</v>
      </c>
      <c r="AJ17" s="26">
        <v>4.9000000000000004</v>
      </c>
      <c r="AK17" s="26">
        <v>5.2</v>
      </c>
      <c r="AL17" s="26">
        <v>61.5</v>
      </c>
      <c r="AM17" s="28">
        <v>2.8</v>
      </c>
    </row>
    <row r="18" spans="1:39" x14ac:dyDescent="0.25">
      <c r="A18" s="49" t="s">
        <v>125</v>
      </c>
      <c r="B18" s="250" t="s">
        <v>126</v>
      </c>
      <c r="C18" s="249"/>
      <c r="D18" s="14">
        <v>165</v>
      </c>
      <c r="E18" s="15">
        <v>5.4</v>
      </c>
      <c r="F18" s="15">
        <v>7.2</v>
      </c>
      <c r="G18" s="15">
        <v>13.9</v>
      </c>
      <c r="H18" s="15">
        <v>106.6</v>
      </c>
      <c r="I18" s="20">
        <v>5.2</v>
      </c>
      <c r="J18" s="49" t="s">
        <v>125</v>
      </c>
      <c r="K18" s="260" t="s">
        <v>303</v>
      </c>
      <c r="L18" s="260"/>
      <c r="M18" s="14">
        <v>200</v>
      </c>
      <c r="N18" s="15">
        <v>6.5</v>
      </c>
      <c r="O18" s="15">
        <v>8.6999999999999993</v>
      </c>
      <c r="P18" s="15">
        <v>16.8</v>
      </c>
      <c r="Q18" s="16">
        <v>129.21</v>
      </c>
      <c r="R18" s="20">
        <v>6.3</v>
      </c>
      <c r="V18" s="49" t="s">
        <v>125</v>
      </c>
      <c r="W18" s="250" t="s">
        <v>126</v>
      </c>
      <c r="X18" s="249"/>
      <c r="Y18" s="14">
        <v>165</v>
      </c>
      <c r="Z18" s="15">
        <v>5.4</v>
      </c>
      <c r="AA18" s="15">
        <v>7.2</v>
      </c>
      <c r="AB18" s="15">
        <v>13.9</v>
      </c>
      <c r="AC18" s="15">
        <v>106.6</v>
      </c>
      <c r="AD18" s="20">
        <v>5.2</v>
      </c>
      <c r="AE18" s="49" t="s">
        <v>125</v>
      </c>
      <c r="AF18" s="260" t="s">
        <v>303</v>
      </c>
      <c r="AG18" s="260"/>
      <c r="AH18" s="14">
        <v>200</v>
      </c>
      <c r="AI18" s="15">
        <v>6.5</v>
      </c>
      <c r="AJ18" s="15">
        <v>8.6999999999999993</v>
      </c>
      <c r="AK18" s="15">
        <v>16.8</v>
      </c>
      <c r="AL18" s="16">
        <v>129.21</v>
      </c>
      <c r="AM18" s="20">
        <v>6.3</v>
      </c>
    </row>
    <row r="19" spans="1:39" x14ac:dyDescent="0.25">
      <c r="A19" s="13">
        <v>276</v>
      </c>
      <c r="B19" s="250" t="s">
        <v>66</v>
      </c>
      <c r="C19" s="249"/>
      <c r="D19" s="14">
        <v>150</v>
      </c>
      <c r="E19" s="15">
        <v>9.8000000000000007</v>
      </c>
      <c r="F19" s="15">
        <v>7.8</v>
      </c>
      <c r="G19" s="15">
        <v>12.4</v>
      </c>
      <c r="H19" s="15">
        <v>250.5</v>
      </c>
      <c r="I19" s="17">
        <v>3.5</v>
      </c>
      <c r="J19" s="13">
        <v>276</v>
      </c>
      <c r="K19" s="260" t="s">
        <v>66</v>
      </c>
      <c r="L19" s="260"/>
      <c r="M19" s="14">
        <v>180</v>
      </c>
      <c r="N19" s="15">
        <v>12.4</v>
      </c>
      <c r="O19" s="15">
        <v>9.9</v>
      </c>
      <c r="P19" s="15">
        <v>16.2</v>
      </c>
      <c r="Q19" s="15">
        <v>320.2</v>
      </c>
      <c r="R19" s="17">
        <v>4.0999999999999996</v>
      </c>
      <c r="V19" s="13">
        <v>276</v>
      </c>
      <c r="W19" s="250" t="s">
        <v>66</v>
      </c>
      <c r="X19" s="249"/>
      <c r="Y19" s="14">
        <v>150</v>
      </c>
      <c r="Z19" s="15">
        <v>9.8000000000000007</v>
      </c>
      <c r="AA19" s="15">
        <v>7.8</v>
      </c>
      <c r="AB19" s="15">
        <v>12.4</v>
      </c>
      <c r="AC19" s="15">
        <v>250.5</v>
      </c>
      <c r="AD19" s="17">
        <v>3.5</v>
      </c>
      <c r="AE19" s="13">
        <v>276</v>
      </c>
      <c r="AF19" s="260" t="s">
        <v>66</v>
      </c>
      <c r="AG19" s="260"/>
      <c r="AH19" s="14">
        <v>180</v>
      </c>
      <c r="AI19" s="15">
        <v>12.4</v>
      </c>
      <c r="AJ19" s="15">
        <v>9.9</v>
      </c>
      <c r="AK19" s="15">
        <v>16.2</v>
      </c>
      <c r="AL19" s="15">
        <v>320.2</v>
      </c>
      <c r="AM19" s="17">
        <v>4.0999999999999996</v>
      </c>
    </row>
    <row r="20" spans="1:39" x14ac:dyDescent="0.25">
      <c r="A20" s="30">
        <v>372</v>
      </c>
      <c r="B20" s="209" t="s">
        <v>198</v>
      </c>
      <c r="C20" s="210"/>
      <c r="D20" s="25">
        <v>150</v>
      </c>
      <c r="E20" s="26">
        <v>0.1</v>
      </c>
      <c r="F20" s="26">
        <v>0.1</v>
      </c>
      <c r="G20" s="26">
        <v>12.1</v>
      </c>
      <c r="H20" s="26">
        <v>50</v>
      </c>
      <c r="I20" s="28">
        <v>1.2</v>
      </c>
      <c r="J20" s="30">
        <v>372</v>
      </c>
      <c r="K20" s="228" t="s">
        <v>331</v>
      </c>
      <c r="L20" s="228"/>
      <c r="M20" s="25">
        <v>180</v>
      </c>
      <c r="N20" s="27">
        <v>0.13</v>
      </c>
      <c r="O20" s="27">
        <v>0.13245000000000001</v>
      </c>
      <c r="P20" s="26">
        <v>14.5198</v>
      </c>
      <c r="Q20" s="26">
        <v>62.24</v>
      </c>
      <c r="R20" s="32">
        <v>1.4</v>
      </c>
      <c r="V20" s="30">
        <v>372</v>
      </c>
      <c r="W20" s="209" t="s">
        <v>198</v>
      </c>
      <c r="X20" s="210"/>
      <c r="Y20" s="25">
        <v>150</v>
      </c>
      <c r="Z20" s="26">
        <v>0.1</v>
      </c>
      <c r="AA20" s="26">
        <v>0.1</v>
      </c>
      <c r="AB20" s="26">
        <v>12.1</v>
      </c>
      <c r="AC20" s="26">
        <v>50</v>
      </c>
      <c r="AD20" s="28">
        <v>1.2</v>
      </c>
      <c r="AE20" s="30">
        <v>372</v>
      </c>
      <c r="AF20" s="228" t="s">
        <v>331</v>
      </c>
      <c r="AG20" s="228"/>
      <c r="AH20" s="25">
        <v>180</v>
      </c>
      <c r="AI20" s="27">
        <v>0.13</v>
      </c>
      <c r="AJ20" s="27">
        <v>0.13245000000000001</v>
      </c>
      <c r="AK20" s="26">
        <v>14.5198</v>
      </c>
      <c r="AL20" s="26">
        <v>62.24</v>
      </c>
      <c r="AM20" s="32">
        <v>1.4</v>
      </c>
    </row>
    <row r="21" spans="1:39" ht="14.45" customHeight="1" x14ac:dyDescent="0.25">
      <c r="A21" s="30"/>
      <c r="B21" s="92" t="s">
        <v>371</v>
      </c>
      <c r="C21" s="93" t="s">
        <v>377</v>
      </c>
      <c r="D21" s="25"/>
      <c r="E21" s="26"/>
      <c r="F21" s="26"/>
      <c r="G21" s="26"/>
      <c r="H21" s="26"/>
      <c r="I21" s="28"/>
      <c r="J21" s="30"/>
      <c r="K21" s="267" t="s">
        <v>369</v>
      </c>
      <c r="L21" s="210"/>
      <c r="M21" s="25" t="s">
        <v>370</v>
      </c>
      <c r="N21" s="27">
        <v>0</v>
      </c>
      <c r="O21" s="25">
        <v>0</v>
      </c>
      <c r="P21" s="32">
        <v>0</v>
      </c>
      <c r="Q21" s="137">
        <v>0</v>
      </c>
      <c r="R21" s="137"/>
      <c r="V21" s="30"/>
      <c r="W21" s="92" t="s">
        <v>371</v>
      </c>
      <c r="X21" s="93" t="s">
        <v>377</v>
      </c>
      <c r="Y21" s="25"/>
      <c r="Z21" s="26"/>
      <c r="AA21" s="26"/>
      <c r="AB21" s="26"/>
      <c r="AC21" s="26"/>
      <c r="AD21" s="28"/>
      <c r="AE21" s="30"/>
      <c r="AF21" s="267" t="s">
        <v>369</v>
      </c>
      <c r="AG21" s="210"/>
      <c r="AH21" s="25" t="s">
        <v>370</v>
      </c>
      <c r="AI21" s="27">
        <v>0</v>
      </c>
      <c r="AJ21" s="25">
        <v>0</v>
      </c>
      <c r="AK21" s="32">
        <v>0</v>
      </c>
      <c r="AL21" s="137">
        <v>0</v>
      </c>
      <c r="AM21" s="137"/>
    </row>
    <row r="22" spans="1:39" x14ac:dyDescent="0.25">
      <c r="A22" s="13"/>
      <c r="B22" s="250" t="s">
        <v>35</v>
      </c>
      <c r="C22" s="249"/>
      <c r="D22" s="14">
        <v>20</v>
      </c>
      <c r="E22" s="15">
        <v>1.51</v>
      </c>
      <c r="F22" s="16">
        <v>0.54220000000000002</v>
      </c>
      <c r="G22" s="15">
        <v>9.7200000000000006</v>
      </c>
      <c r="H22" s="16">
        <v>48.64</v>
      </c>
      <c r="I22" s="21"/>
      <c r="J22" s="13"/>
      <c r="K22" s="260" t="s">
        <v>23</v>
      </c>
      <c r="L22" s="260"/>
      <c r="M22" s="14">
        <v>30</v>
      </c>
      <c r="N22" s="15">
        <v>2.9</v>
      </c>
      <c r="O22" s="16">
        <v>1.01</v>
      </c>
      <c r="P22" s="16">
        <v>15.6</v>
      </c>
      <c r="Q22" s="16">
        <v>79.099999999999994</v>
      </c>
      <c r="R22" s="20"/>
      <c r="V22" s="13"/>
      <c r="W22" s="250" t="s">
        <v>35</v>
      </c>
      <c r="X22" s="249"/>
      <c r="Y22" s="14">
        <v>20</v>
      </c>
      <c r="Z22" s="15">
        <v>1.51</v>
      </c>
      <c r="AA22" s="16">
        <v>0.54220000000000002</v>
      </c>
      <c r="AB22" s="15">
        <v>9.7200000000000006</v>
      </c>
      <c r="AC22" s="16">
        <v>48.64</v>
      </c>
      <c r="AD22" s="21"/>
      <c r="AE22" s="13"/>
      <c r="AF22" s="260" t="s">
        <v>23</v>
      </c>
      <c r="AG22" s="260"/>
      <c r="AH22" s="14">
        <v>30</v>
      </c>
      <c r="AI22" s="15">
        <v>2.9</v>
      </c>
      <c r="AJ22" s="16">
        <v>1.01</v>
      </c>
      <c r="AK22" s="16">
        <v>15.6</v>
      </c>
      <c r="AL22" s="16">
        <v>79.099999999999994</v>
      </c>
      <c r="AM22" s="20"/>
    </row>
    <row r="23" spans="1:39" x14ac:dyDescent="0.25">
      <c r="A23" s="13"/>
      <c r="B23" s="250" t="s">
        <v>36</v>
      </c>
      <c r="C23" s="249"/>
      <c r="D23" s="14">
        <v>20</v>
      </c>
      <c r="E23" s="15">
        <v>1</v>
      </c>
      <c r="F23" s="16">
        <v>0.36</v>
      </c>
      <c r="G23" s="15">
        <v>9.9</v>
      </c>
      <c r="H23" s="16">
        <v>45.6</v>
      </c>
      <c r="I23" s="21"/>
      <c r="J23" s="13"/>
      <c r="K23" s="260" t="s">
        <v>36</v>
      </c>
      <c r="L23" s="260"/>
      <c r="M23" s="14">
        <v>25</v>
      </c>
      <c r="N23" s="16">
        <v>1.47</v>
      </c>
      <c r="O23" s="16">
        <v>0.45</v>
      </c>
      <c r="P23" s="16">
        <v>13.11</v>
      </c>
      <c r="Q23" s="16">
        <v>59.634889999999999</v>
      </c>
      <c r="R23" s="20"/>
      <c r="V23" s="13"/>
      <c r="W23" s="250" t="s">
        <v>36</v>
      </c>
      <c r="X23" s="249"/>
      <c r="Y23" s="14">
        <v>20</v>
      </c>
      <c r="Z23" s="15">
        <v>1</v>
      </c>
      <c r="AA23" s="16">
        <v>0.36</v>
      </c>
      <c r="AB23" s="15">
        <v>9.9</v>
      </c>
      <c r="AC23" s="16">
        <v>45.6</v>
      </c>
      <c r="AD23" s="21"/>
      <c r="AE23" s="13"/>
      <c r="AF23" s="260" t="s">
        <v>36</v>
      </c>
      <c r="AG23" s="260"/>
      <c r="AH23" s="14">
        <v>25</v>
      </c>
      <c r="AI23" s="16">
        <v>1.47</v>
      </c>
      <c r="AJ23" s="16">
        <v>0.45</v>
      </c>
      <c r="AK23" s="16">
        <v>13.11</v>
      </c>
      <c r="AL23" s="16">
        <v>59.634889999999999</v>
      </c>
      <c r="AM23" s="20"/>
    </row>
    <row r="24" spans="1:39" x14ac:dyDescent="0.25">
      <c r="A24" s="261" t="s">
        <v>38</v>
      </c>
      <c r="B24" s="256"/>
      <c r="C24" s="256"/>
      <c r="D24" s="256"/>
      <c r="E24" s="256"/>
      <c r="F24" s="256"/>
      <c r="G24" s="256"/>
      <c r="H24" s="256"/>
      <c r="I24" s="257"/>
      <c r="J24" s="261"/>
      <c r="K24" s="256"/>
      <c r="L24" s="256"/>
      <c r="M24" s="256"/>
      <c r="N24" s="256"/>
      <c r="O24" s="256"/>
      <c r="P24" s="256"/>
      <c r="Q24" s="256"/>
      <c r="R24" s="257"/>
      <c r="V24" s="261" t="s">
        <v>38</v>
      </c>
      <c r="W24" s="256"/>
      <c r="X24" s="256"/>
      <c r="Y24" s="256"/>
      <c r="Z24" s="256"/>
      <c r="AA24" s="256"/>
      <c r="AB24" s="256"/>
      <c r="AC24" s="256"/>
      <c r="AD24" s="257"/>
      <c r="AE24" s="261"/>
      <c r="AF24" s="256"/>
      <c r="AG24" s="256"/>
      <c r="AH24" s="256"/>
      <c r="AI24" s="256"/>
      <c r="AJ24" s="256"/>
      <c r="AK24" s="256"/>
      <c r="AL24" s="256"/>
      <c r="AM24" s="257"/>
    </row>
    <row r="25" spans="1:39" x14ac:dyDescent="0.25">
      <c r="A25" s="13"/>
      <c r="B25" s="250" t="s">
        <v>102</v>
      </c>
      <c r="C25" s="249"/>
      <c r="D25" s="14">
        <v>45</v>
      </c>
      <c r="E25" s="15">
        <v>3.1</v>
      </c>
      <c r="F25" s="15">
        <v>6.2</v>
      </c>
      <c r="G25" s="15">
        <v>35.200000000000003</v>
      </c>
      <c r="H25" s="16">
        <v>195.1</v>
      </c>
      <c r="I25" s="17">
        <v>1.3</v>
      </c>
      <c r="J25" s="13"/>
      <c r="K25" s="260" t="s">
        <v>102</v>
      </c>
      <c r="L25" s="260"/>
      <c r="M25" s="14">
        <v>45</v>
      </c>
      <c r="N25" s="15">
        <v>3.1</v>
      </c>
      <c r="O25" s="15">
        <v>6.2</v>
      </c>
      <c r="P25" s="15">
        <v>35.200000000000003</v>
      </c>
      <c r="Q25" s="16">
        <v>195.1</v>
      </c>
      <c r="R25" s="17">
        <v>1.3</v>
      </c>
      <c r="V25" s="13"/>
      <c r="W25" s="250" t="s">
        <v>102</v>
      </c>
      <c r="X25" s="249"/>
      <c r="Y25" s="14">
        <v>45</v>
      </c>
      <c r="Z25" s="15">
        <v>3.1</v>
      </c>
      <c r="AA25" s="15">
        <v>6.2</v>
      </c>
      <c r="AB25" s="15">
        <v>35.200000000000003</v>
      </c>
      <c r="AC25" s="16">
        <v>195.1</v>
      </c>
      <c r="AD25" s="17">
        <v>1.3</v>
      </c>
      <c r="AE25" s="13"/>
      <c r="AF25" s="260" t="s">
        <v>102</v>
      </c>
      <c r="AG25" s="260"/>
      <c r="AH25" s="14">
        <v>45</v>
      </c>
      <c r="AI25" s="15">
        <v>3.1</v>
      </c>
      <c r="AJ25" s="15">
        <v>6.2</v>
      </c>
      <c r="AK25" s="15">
        <v>35.200000000000003</v>
      </c>
      <c r="AL25" s="16">
        <v>195.1</v>
      </c>
      <c r="AM25" s="17">
        <v>1.3</v>
      </c>
    </row>
    <row r="26" spans="1:39" x14ac:dyDescent="0.25">
      <c r="A26" s="19">
        <v>401</v>
      </c>
      <c r="B26" s="250" t="s">
        <v>118</v>
      </c>
      <c r="C26" s="249"/>
      <c r="D26" s="14">
        <v>150</v>
      </c>
      <c r="E26" s="15">
        <v>4.3</v>
      </c>
      <c r="F26" s="15">
        <v>3.7</v>
      </c>
      <c r="G26" s="15">
        <v>6.7</v>
      </c>
      <c r="H26" s="16">
        <v>98</v>
      </c>
      <c r="I26" s="17">
        <v>1.3</v>
      </c>
      <c r="J26" s="19">
        <v>401</v>
      </c>
      <c r="K26" s="260" t="s">
        <v>118</v>
      </c>
      <c r="L26" s="260"/>
      <c r="M26" s="14">
        <v>180</v>
      </c>
      <c r="N26" s="15">
        <v>5.6</v>
      </c>
      <c r="O26" s="15">
        <v>4.5999999999999996</v>
      </c>
      <c r="P26" s="15">
        <v>8.1999999999999993</v>
      </c>
      <c r="Q26" s="16">
        <v>119.2</v>
      </c>
      <c r="R26" s="20">
        <v>1.56</v>
      </c>
      <c r="V26" s="19">
        <v>401</v>
      </c>
      <c r="W26" s="250" t="s">
        <v>118</v>
      </c>
      <c r="X26" s="249"/>
      <c r="Y26" s="14">
        <v>150</v>
      </c>
      <c r="Z26" s="15">
        <v>4.3</v>
      </c>
      <c r="AA26" s="15">
        <v>3.7</v>
      </c>
      <c r="AB26" s="15">
        <v>6.7</v>
      </c>
      <c r="AC26" s="16">
        <v>98</v>
      </c>
      <c r="AD26" s="17">
        <v>1.3</v>
      </c>
      <c r="AE26" s="19">
        <v>401</v>
      </c>
      <c r="AF26" s="260" t="s">
        <v>118</v>
      </c>
      <c r="AG26" s="260"/>
      <c r="AH26" s="14">
        <v>180</v>
      </c>
      <c r="AI26" s="15">
        <v>5.6</v>
      </c>
      <c r="AJ26" s="15">
        <v>4.5999999999999996</v>
      </c>
      <c r="AK26" s="15">
        <v>8.1999999999999993</v>
      </c>
      <c r="AL26" s="16">
        <v>119.2</v>
      </c>
      <c r="AM26" s="20">
        <v>1.56</v>
      </c>
    </row>
    <row r="27" spans="1:39" x14ac:dyDescent="0.25">
      <c r="A27" s="261" t="s">
        <v>42</v>
      </c>
      <c r="B27" s="256"/>
      <c r="C27" s="256"/>
      <c r="D27" s="256"/>
      <c r="E27" s="256"/>
      <c r="F27" s="256"/>
      <c r="G27" s="256"/>
      <c r="H27" s="256"/>
      <c r="I27" s="257"/>
      <c r="J27" s="261"/>
      <c r="K27" s="256"/>
      <c r="L27" s="256"/>
      <c r="M27" s="256"/>
      <c r="N27" s="256"/>
      <c r="O27" s="256"/>
      <c r="P27" s="256"/>
      <c r="Q27" s="256"/>
      <c r="R27" s="257"/>
      <c r="V27" s="261" t="s">
        <v>42</v>
      </c>
      <c r="W27" s="256"/>
      <c r="X27" s="256"/>
      <c r="Y27" s="256"/>
      <c r="Z27" s="256"/>
      <c r="AA27" s="256"/>
      <c r="AB27" s="256"/>
      <c r="AC27" s="256"/>
      <c r="AD27" s="257"/>
      <c r="AE27" s="261"/>
      <c r="AF27" s="256"/>
      <c r="AG27" s="256"/>
      <c r="AH27" s="256"/>
      <c r="AI27" s="256"/>
      <c r="AJ27" s="256"/>
      <c r="AK27" s="256"/>
      <c r="AL27" s="256"/>
      <c r="AM27" s="257"/>
    </row>
    <row r="28" spans="1:39" x14ac:dyDescent="0.25">
      <c r="A28" s="68" t="s">
        <v>199</v>
      </c>
      <c r="B28" s="250" t="s">
        <v>200</v>
      </c>
      <c r="C28" s="249"/>
      <c r="D28" s="14">
        <v>160</v>
      </c>
      <c r="E28" s="15">
        <v>8.1</v>
      </c>
      <c r="F28" s="15">
        <v>17.8</v>
      </c>
      <c r="G28" s="15">
        <v>9.1</v>
      </c>
      <c r="H28" s="16">
        <v>228</v>
      </c>
      <c r="I28" s="20">
        <v>4</v>
      </c>
      <c r="J28" s="31" t="s">
        <v>199</v>
      </c>
      <c r="K28" s="260" t="s">
        <v>332</v>
      </c>
      <c r="L28" s="260"/>
      <c r="M28" s="14">
        <v>200</v>
      </c>
      <c r="N28" s="16">
        <v>9.8000000000000007</v>
      </c>
      <c r="O28" s="16">
        <v>20.81</v>
      </c>
      <c r="P28" s="16">
        <v>11.4</v>
      </c>
      <c r="Q28" s="16">
        <v>299.45</v>
      </c>
      <c r="R28" s="20">
        <v>5</v>
      </c>
      <c r="V28" s="68" t="s">
        <v>199</v>
      </c>
      <c r="W28" s="250" t="s">
        <v>200</v>
      </c>
      <c r="X28" s="249"/>
      <c r="Y28" s="14">
        <v>160</v>
      </c>
      <c r="Z28" s="15">
        <v>8.1</v>
      </c>
      <c r="AA28" s="15">
        <v>17.8</v>
      </c>
      <c r="AB28" s="15">
        <v>9.1</v>
      </c>
      <c r="AC28" s="16">
        <v>228</v>
      </c>
      <c r="AD28" s="20">
        <v>4</v>
      </c>
      <c r="AE28" s="31" t="s">
        <v>199</v>
      </c>
      <c r="AF28" s="260" t="s">
        <v>332</v>
      </c>
      <c r="AG28" s="260"/>
      <c r="AH28" s="14">
        <v>200</v>
      </c>
      <c r="AI28" s="16">
        <v>9.8000000000000007</v>
      </c>
      <c r="AJ28" s="16">
        <v>20.81</v>
      </c>
      <c r="AK28" s="16">
        <v>11.4</v>
      </c>
      <c r="AL28" s="16">
        <v>299.45</v>
      </c>
      <c r="AM28" s="20">
        <v>5</v>
      </c>
    </row>
    <row r="29" spans="1:39" x14ac:dyDescent="0.25">
      <c r="A29" s="13"/>
      <c r="B29" s="250" t="s">
        <v>201</v>
      </c>
      <c r="C29" s="249"/>
      <c r="D29" s="14">
        <v>20</v>
      </c>
      <c r="E29" s="15">
        <v>0.16</v>
      </c>
      <c r="F29" s="16">
        <v>0.02</v>
      </c>
      <c r="G29" s="15">
        <v>0.8</v>
      </c>
      <c r="H29" s="16">
        <v>3.5</v>
      </c>
      <c r="I29" s="17">
        <v>2</v>
      </c>
      <c r="J29" s="13"/>
      <c r="K29" s="250" t="s">
        <v>201</v>
      </c>
      <c r="L29" s="249"/>
      <c r="M29" s="14">
        <v>25</v>
      </c>
      <c r="N29" s="16">
        <v>0.25</v>
      </c>
      <c r="O29" s="16">
        <v>2.5000000000000001E-2</v>
      </c>
      <c r="P29" s="16">
        <v>1</v>
      </c>
      <c r="Q29" s="16">
        <v>4.38</v>
      </c>
      <c r="R29" s="20">
        <v>2.5</v>
      </c>
      <c r="V29" s="13"/>
      <c r="W29" s="250" t="s">
        <v>201</v>
      </c>
      <c r="X29" s="249"/>
      <c r="Y29" s="14">
        <v>20</v>
      </c>
      <c r="Z29" s="15">
        <v>0.16</v>
      </c>
      <c r="AA29" s="16">
        <v>0.02</v>
      </c>
      <c r="AB29" s="15">
        <v>0.8</v>
      </c>
      <c r="AC29" s="16">
        <v>3.5</v>
      </c>
      <c r="AD29" s="17">
        <v>2</v>
      </c>
      <c r="AE29" s="13"/>
      <c r="AF29" s="250" t="s">
        <v>201</v>
      </c>
      <c r="AG29" s="249"/>
      <c r="AH29" s="14">
        <v>25</v>
      </c>
      <c r="AI29" s="16">
        <v>0.25</v>
      </c>
      <c r="AJ29" s="16">
        <v>2.5000000000000001E-2</v>
      </c>
      <c r="AK29" s="16">
        <v>1</v>
      </c>
      <c r="AL29" s="16">
        <v>4.38</v>
      </c>
      <c r="AM29" s="20">
        <v>2.5</v>
      </c>
    </row>
    <row r="30" spans="1:39" x14ac:dyDescent="0.25">
      <c r="A30" s="13">
        <v>394</v>
      </c>
      <c r="B30" s="250" t="s">
        <v>73</v>
      </c>
      <c r="C30" s="249"/>
      <c r="D30" s="14">
        <v>150</v>
      </c>
      <c r="E30" s="15">
        <v>1.1000000000000001</v>
      </c>
      <c r="F30" s="15">
        <v>1.2</v>
      </c>
      <c r="G30" s="15">
        <v>9.3000000000000007</v>
      </c>
      <c r="H30" s="16">
        <v>53.2</v>
      </c>
      <c r="I30" s="17">
        <v>0.5</v>
      </c>
      <c r="J30" s="13">
        <v>394</v>
      </c>
      <c r="K30" s="260" t="s">
        <v>73</v>
      </c>
      <c r="L30" s="260"/>
      <c r="M30" s="14">
        <v>180</v>
      </c>
      <c r="N30" s="15">
        <v>1.5</v>
      </c>
      <c r="O30" s="15">
        <v>1.7</v>
      </c>
      <c r="P30" s="15">
        <v>12.1</v>
      </c>
      <c r="Q30" s="15">
        <v>65.5</v>
      </c>
      <c r="R30" s="20">
        <v>0.56000000000000005</v>
      </c>
      <c r="V30" s="13">
        <v>394</v>
      </c>
      <c r="W30" s="250" t="s">
        <v>73</v>
      </c>
      <c r="X30" s="249"/>
      <c r="Y30" s="14">
        <v>150</v>
      </c>
      <c r="Z30" s="15">
        <v>1.1000000000000001</v>
      </c>
      <c r="AA30" s="15">
        <v>1.2</v>
      </c>
      <c r="AB30" s="15">
        <v>9.3000000000000007</v>
      </c>
      <c r="AC30" s="16">
        <v>53.2</v>
      </c>
      <c r="AD30" s="17">
        <v>0.5</v>
      </c>
      <c r="AE30" s="13">
        <v>394</v>
      </c>
      <c r="AF30" s="260" t="s">
        <v>73</v>
      </c>
      <c r="AG30" s="260"/>
      <c r="AH30" s="14">
        <v>180</v>
      </c>
      <c r="AI30" s="15">
        <v>1.5</v>
      </c>
      <c r="AJ30" s="15">
        <v>1.7</v>
      </c>
      <c r="AK30" s="15">
        <v>12.1</v>
      </c>
      <c r="AL30" s="15">
        <v>65.5</v>
      </c>
      <c r="AM30" s="20">
        <v>0.56000000000000005</v>
      </c>
    </row>
    <row r="31" spans="1:39" x14ac:dyDescent="0.25">
      <c r="A31" s="13"/>
      <c r="B31" s="250" t="s">
        <v>23</v>
      </c>
      <c r="C31" s="249"/>
      <c r="D31" s="14">
        <v>20</v>
      </c>
      <c r="E31" s="15">
        <v>1.51</v>
      </c>
      <c r="F31" s="16">
        <v>0.54220000000000002</v>
      </c>
      <c r="G31" s="15">
        <v>9.7200000000000006</v>
      </c>
      <c r="H31" s="16">
        <v>48.64</v>
      </c>
      <c r="I31" s="21"/>
      <c r="J31" s="13"/>
      <c r="K31" s="260" t="s">
        <v>36</v>
      </c>
      <c r="L31" s="260"/>
      <c r="M31" s="14">
        <v>25</v>
      </c>
      <c r="N31" s="16">
        <v>1.47</v>
      </c>
      <c r="O31" s="16">
        <v>0.45</v>
      </c>
      <c r="P31" s="16">
        <v>13.11</v>
      </c>
      <c r="Q31" s="16">
        <v>59.634889999999999</v>
      </c>
      <c r="R31" s="20"/>
      <c r="V31" s="13"/>
      <c r="W31" s="250" t="s">
        <v>23</v>
      </c>
      <c r="X31" s="249"/>
      <c r="Y31" s="14">
        <v>20</v>
      </c>
      <c r="Z31" s="15">
        <v>1.51</v>
      </c>
      <c r="AA31" s="16">
        <v>0.54220000000000002</v>
      </c>
      <c r="AB31" s="15">
        <v>9.7200000000000006</v>
      </c>
      <c r="AC31" s="16">
        <v>48.64</v>
      </c>
      <c r="AD31" s="21"/>
      <c r="AE31" s="13"/>
      <c r="AF31" s="260" t="s">
        <v>36</v>
      </c>
      <c r="AG31" s="260"/>
      <c r="AH31" s="14">
        <v>25</v>
      </c>
      <c r="AI31" s="16">
        <v>1.47</v>
      </c>
      <c r="AJ31" s="16">
        <v>0.45</v>
      </c>
      <c r="AK31" s="16">
        <v>13.11</v>
      </c>
      <c r="AL31" s="16">
        <v>59.634889999999999</v>
      </c>
      <c r="AM31" s="20"/>
    </row>
    <row r="32" spans="1:39" ht="15.75" thickBot="1" x14ac:dyDescent="0.3">
      <c r="A32" s="13"/>
      <c r="B32" s="268" t="s">
        <v>36</v>
      </c>
      <c r="C32" s="241"/>
      <c r="D32" s="14">
        <v>20</v>
      </c>
      <c r="E32" s="15">
        <v>1</v>
      </c>
      <c r="F32" s="16">
        <v>0.36</v>
      </c>
      <c r="G32" s="15">
        <v>9.9</v>
      </c>
      <c r="H32" s="16">
        <v>45.6</v>
      </c>
      <c r="I32" s="21"/>
      <c r="J32" s="13"/>
      <c r="K32" s="260" t="s">
        <v>23</v>
      </c>
      <c r="L32" s="260"/>
      <c r="M32" s="14">
        <v>20</v>
      </c>
      <c r="N32" s="15">
        <v>1.5</v>
      </c>
      <c r="O32" s="16">
        <v>0.54220000000000002</v>
      </c>
      <c r="P32" s="15">
        <v>9.7200000000000006</v>
      </c>
      <c r="Q32" s="16">
        <v>48.64</v>
      </c>
      <c r="R32" s="21"/>
      <c r="V32" s="13"/>
      <c r="W32" s="268" t="s">
        <v>36</v>
      </c>
      <c r="X32" s="241"/>
      <c r="Y32" s="14">
        <v>20</v>
      </c>
      <c r="Z32" s="15">
        <v>1</v>
      </c>
      <c r="AA32" s="16">
        <v>0.36</v>
      </c>
      <c r="AB32" s="15">
        <v>9.9</v>
      </c>
      <c r="AC32" s="16">
        <v>45.6</v>
      </c>
      <c r="AD32" s="21"/>
      <c r="AE32" s="13"/>
      <c r="AF32" s="260" t="s">
        <v>23</v>
      </c>
      <c r="AG32" s="260"/>
      <c r="AH32" s="14">
        <v>20</v>
      </c>
      <c r="AI32" s="15">
        <v>1.5</v>
      </c>
      <c r="AJ32" s="16">
        <v>0.54220000000000002</v>
      </c>
      <c r="AK32" s="15">
        <v>9.7200000000000006</v>
      </c>
      <c r="AL32" s="16">
        <v>48.64</v>
      </c>
      <c r="AM32" s="21"/>
    </row>
    <row r="33" spans="1:39" ht="48.6" customHeight="1" x14ac:dyDescent="0.25">
      <c r="A33" s="269" t="s">
        <v>202</v>
      </c>
      <c r="B33" s="270"/>
      <c r="C33" s="270"/>
      <c r="D33" s="271"/>
      <c r="E33" s="238" t="s">
        <v>11</v>
      </c>
      <c r="F33" s="238"/>
      <c r="G33" s="238"/>
      <c r="H33" s="237" t="s">
        <v>12</v>
      </c>
      <c r="I33" s="34" t="s">
        <v>13</v>
      </c>
      <c r="J33" s="269" t="s">
        <v>333</v>
      </c>
      <c r="K33" s="270"/>
      <c r="L33" s="270"/>
      <c r="M33" s="271"/>
      <c r="N33" s="238" t="s">
        <v>11</v>
      </c>
      <c r="O33" s="238"/>
      <c r="P33" s="238"/>
      <c r="Q33" s="237" t="s">
        <v>12</v>
      </c>
      <c r="R33" s="34" t="s">
        <v>13</v>
      </c>
      <c r="V33" s="269" t="s">
        <v>202</v>
      </c>
      <c r="W33" s="270"/>
      <c r="X33" s="270"/>
      <c r="Y33" s="271"/>
      <c r="Z33" s="238" t="s">
        <v>11</v>
      </c>
      <c r="AA33" s="238"/>
      <c r="AB33" s="238"/>
      <c r="AC33" s="237" t="s">
        <v>12</v>
      </c>
      <c r="AD33" s="34" t="s">
        <v>13</v>
      </c>
      <c r="AE33" s="269" t="s">
        <v>333</v>
      </c>
      <c r="AF33" s="270"/>
      <c r="AG33" s="270"/>
      <c r="AH33" s="271"/>
      <c r="AI33" s="238" t="s">
        <v>11</v>
      </c>
      <c r="AJ33" s="238"/>
      <c r="AK33" s="238"/>
      <c r="AL33" s="237" t="s">
        <v>12</v>
      </c>
      <c r="AM33" s="34" t="s">
        <v>13</v>
      </c>
    </row>
    <row r="34" spans="1:39" x14ac:dyDescent="0.25">
      <c r="A34" s="272"/>
      <c r="B34" s="273"/>
      <c r="C34" s="273"/>
      <c r="D34" s="274"/>
      <c r="E34" s="139" t="s">
        <v>14</v>
      </c>
      <c r="F34" s="139" t="s">
        <v>15</v>
      </c>
      <c r="G34" s="139" t="s">
        <v>16</v>
      </c>
      <c r="H34" s="239"/>
      <c r="I34" s="36" t="s">
        <v>17</v>
      </c>
      <c r="J34" s="272"/>
      <c r="K34" s="273"/>
      <c r="L34" s="273"/>
      <c r="M34" s="274"/>
      <c r="N34" s="139" t="s">
        <v>14</v>
      </c>
      <c r="O34" s="139" t="s">
        <v>15</v>
      </c>
      <c r="P34" s="139" t="s">
        <v>16</v>
      </c>
      <c r="Q34" s="239"/>
      <c r="R34" s="36" t="s">
        <v>17</v>
      </c>
      <c r="V34" s="272"/>
      <c r="W34" s="273"/>
      <c r="X34" s="273"/>
      <c r="Y34" s="274"/>
      <c r="Z34" s="139" t="s">
        <v>14</v>
      </c>
      <c r="AA34" s="139" t="s">
        <v>15</v>
      </c>
      <c r="AB34" s="139" t="s">
        <v>16</v>
      </c>
      <c r="AC34" s="239"/>
      <c r="AD34" s="36" t="s">
        <v>17</v>
      </c>
      <c r="AE34" s="272"/>
      <c r="AF34" s="273"/>
      <c r="AG34" s="273"/>
      <c r="AH34" s="274"/>
      <c r="AI34" s="139" t="s">
        <v>14</v>
      </c>
      <c r="AJ34" s="139" t="s">
        <v>15</v>
      </c>
      <c r="AK34" s="139" t="s">
        <v>16</v>
      </c>
      <c r="AL34" s="239"/>
      <c r="AM34" s="36" t="s">
        <v>17</v>
      </c>
    </row>
    <row r="35" spans="1:39" ht="15.75" thickBot="1" x14ac:dyDescent="0.3">
      <c r="A35" s="275"/>
      <c r="B35" s="276"/>
      <c r="C35" s="276"/>
      <c r="D35" s="277"/>
      <c r="E35" s="37">
        <f>E32+E31+E30+E29+E28+E26+E25+E23+E22+E20+E19+E18+E17+E15+E13+E12+E11+E10+E9</f>
        <v>54.29</v>
      </c>
      <c r="F35" s="37">
        <f>F32+F31+F30+F29+F28+F26+F25+F23+F22+F20+F19+F18+F17+F15+F13+F12+F11+F10+F9</f>
        <v>62.566600000000001</v>
      </c>
      <c r="G35" s="37">
        <f>G32+G31+G30+G29+G28+G26+G25+G23+G22+G20+G19+G18+G17+G15+G13+G12+G11+G10+G9</f>
        <v>214.66000000000005</v>
      </c>
      <c r="H35" s="37">
        <f>H32+H31+H30+H29+H28+H26+H25+H23+H22+H20+H19+H18+H17+H15+H13+H12+H11+H10+H9</f>
        <v>1714.7199999999998</v>
      </c>
      <c r="I35" s="38">
        <f>I32+I31+I30+I29+I28+I26+I25+I23+I22+I20+I19+I18+I17+I15+I13+I12+I11+I10+I9</f>
        <v>32.700000000000003</v>
      </c>
      <c r="J35" s="275"/>
      <c r="K35" s="276"/>
      <c r="L35" s="276"/>
      <c r="M35" s="277"/>
      <c r="N35" s="37">
        <f>N32+N31+N30+N29+N28+N26+N25+N23+N22+N20+N19+N18+N17+N15+N13+N12+N11+N10+N9</f>
        <v>73.62</v>
      </c>
      <c r="O35" s="37">
        <f>O32+O31+O30+O29+O28+O26+O25+O23+O22+O20+O19+O18+O17+O15+O13+O12+O11+O10+O9</f>
        <v>75.129649999999998</v>
      </c>
      <c r="P35" s="37">
        <f>P32+P31+P30+P29+P28+P26+P25+P23+P22+P20+P19+P18+P17+P15+P13+P12+P11+P10+P9</f>
        <v>265.75979999999998</v>
      </c>
      <c r="Q35" s="37">
        <f>Q32+Q31+Q30+Q29+Q28+Q26+Q25+Q23+Q22+Q20+Q19+Q18+Q17+Q15+Q13+Q12+Q11+Q10+Q9</f>
        <v>2142.6897800000002</v>
      </c>
      <c r="R35" s="38">
        <f>R32+R31+R30+R29+R28+R26+R25+R23+R22+R20+R19+R18+R17+R15+R13+R12+R11+R10+R9</f>
        <v>37.620000000000005</v>
      </c>
      <c r="V35" s="275"/>
      <c r="W35" s="276"/>
      <c r="X35" s="276"/>
      <c r="Y35" s="277"/>
      <c r="Z35" s="37">
        <f>Z32+Z31+Z30+Z29+Z28+Z26+Z25+Z23+Z22+Z20+Z19+Z18+Z17+Z15+Z13+Z12+Z11+Z10+Z9</f>
        <v>54.29</v>
      </c>
      <c r="AA35" s="37">
        <f>AA32+AA31+AA30+AA29+AA28+AA26+AA25+AA23+AA22+AA20+AA19+AA18+AA17+AA15+AA13+AA12+AA11+AA10+AA9</f>
        <v>62.566600000000001</v>
      </c>
      <c r="AB35" s="37">
        <f>AB32+AB31+AB30+AB29+AB28+AB26+AB25+AB23+AB22+AB20+AB19+AB18+AB17+AB15+AB13+AB12+AB11+AB10+AB9</f>
        <v>214.66000000000005</v>
      </c>
      <c r="AC35" s="37">
        <f>AC32+AC31+AC30+AC29+AC28+AC26+AC25+AC23+AC22+AC20+AC19+AC18+AC17+AC15+AC13+AC12+AC11+AC10+AC9</f>
        <v>1714.7199999999998</v>
      </c>
      <c r="AD35" s="38">
        <f>AD32+AD31+AD30+AD29+AD28+AD26+AD25+AD23+AD22+AD20+AD19+AD18+AD17+AD15+AD13+AD12+AD11+AD10+AD9</f>
        <v>32.700000000000003</v>
      </c>
      <c r="AE35" s="275"/>
      <c r="AF35" s="276"/>
      <c r="AG35" s="276"/>
      <c r="AH35" s="277"/>
      <c r="AI35" s="37">
        <f>AI32+AI31+AI30+AI29+AI28+AI26+AI25+AI23+AI22+AI20+AI19+AI18+AI17+AI15+AI13+AI12+AI11+AI10+AI9</f>
        <v>73.62</v>
      </c>
      <c r="AJ35" s="37">
        <f>AJ32+AJ31+AJ30+AJ29+AJ28+AJ26+AJ25+AJ23+AJ22+AJ20+AJ19+AJ18+AJ17+AJ15+AJ13+AJ12+AJ11+AJ10+AJ9</f>
        <v>75.129649999999998</v>
      </c>
      <c r="AK35" s="37">
        <f>AK32+AK31+AK30+AK29+AK28+AK26+AK25+AK23+AK22+AK20+AK19+AK18+AK17+AK15+AK13+AK12+AK11+AK10+AK9</f>
        <v>265.75979999999998</v>
      </c>
      <c r="AL35" s="37">
        <f>AL32+AL31+AL30+AL29+AL28+AL26+AL25+AL23+AL22+AL20+AL19+AL18+AL17+AL15+AL13+AL12+AL11+AL10+AL9</f>
        <v>2142.6897800000002</v>
      </c>
      <c r="AM35" s="38">
        <f>AM32+AM31+AM30+AM29+AM28+AM26+AM25+AM23+AM22+AM20+AM19+AM18+AM17+AM15+AM13+AM12+AM11+AM10+AM9</f>
        <v>37.620000000000005</v>
      </c>
    </row>
    <row r="36" spans="1:39" x14ac:dyDescent="0.25">
      <c r="A36" s="45"/>
      <c r="B36" s="45"/>
      <c r="C36" s="45"/>
      <c r="D36" s="45"/>
      <c r="E36" s="46"/>
      <c r="F36" s="46"/>
      <c r="G36" s="46"/>
      <c r="H36" s="46"/>
      <c r="I36" s="46"/>
      <c r="J36" s="45"/>
      <c r="K36" s="45"/>
      <c r="L36" s="45"/>
      <c r="M36" s="45"/>
      <c r="N36" s="46"/>
      <c r="O36" s="46"/>
      <c r="P36" s="46"/>
      <c r="Q36" s="46"/>
      <c r="R36" s="46"/>
      <c r="V36" s="45"/>
      <c r="W36" s="45"/>
      <c r="X36" s="45"/>
      <c r="Y36" s="45"/>
      <c r="Z36" s="46"/>
      <c r="AA36" s="46"/>
      <c r="AB36" s="46"/>
      <c r="AC36" s="46"/>
      <c r="AD36" s="46"/>
      <c r="AE36" s="45"/>
      <c r="AF36" s="45"/>
      <c r="AG36" s="45"/>
      <c r="AH36" s="45"/>
      <c r="AI36" s="46"/>
      <c r="AJ36" s="46"/>
      <c r="AK36" s="46"/>
      <c r="AL36" s="46"/>
      <c r="AM36" s="46"/>
    </row>
  </sheetData>
  <mergeCells count="134">
    <mergeCell ref="A8:I8"/>
    <mergeCell ref="J8:R8"/>
    <mergeCell ref="B9:C9"/>
    <mergeCell ref="K9:L9"/>
    <mergeCell ref="D3:H3"/>
    <mergeCell ref="M3:Q3"/>
    <mergeCell ref="A6:A7"/>
    <mergeCell ref="B6:C7"/>
    <mergeCell ref="D6:D7"/>
    <mergeCell ref="E6:G6"/>
    <mergeCell ref="H6:H7"/>
    <mergeCell ref="J6:J7"/>
    <mergeCell ref="K6:L7"/>
    <mergeCell ref="M6:M7"/>
    <mergeCell ref="B13:C13"/>
    <mergeCell ref="K13:L13"/>
    <mergeCell ref="A14:I14"/>
    <mergeCell ref="J14:R14"/>
    <mergeCell ref="B15:C15"/>
    <mergeCell ref="K15:L15"/>
    <mergeCell ref="B10:C10"/>
    <mergeCell ref="K10:L10"/>
    <mergeCell ref="B11:C11"/>
    <mergeCell ref="K11:L11"/>
    <mergeCell ref="B12:C12"/>
    <mergeCell ref="K12:L12"/>
    <mergeCell ref="B19:C19"/>
    <mergeCell ref="K19:L19"/>
    <mergeCell ref="B20:C20"/>
    <mergeCell ref="K20:L20"/>
    <mergeCell ref="K21:L21"/>
    <mergeCell ref="B22:C22"/>
    <mergeCell ref="K22:L22"/>
    <mergeCell ref="A16:I16"/>
    <mergeCell ref="J16:R16"/>
    <mergeCell ref="B17:C17"/>
    <mergeCell ref="K17:L17"/>
    <mergeCell ref="B18:C18"/>
    <mergeCell ref="K18:L18"/>
    <mergeCell ref="B26:C26"/>
    <mergeCell ref="K26:L26"/>
    <mergeCell ref="A27:I27"/>
    <mergeCell ref="J27:R27"/>
    <mergeCell ref="B28:C28"/>
    <mergeCell ref="K28:L28"/>
    <mergeCell ref="B23:C23"/>
    <mergeCell ref="K23:L23"/>
    <mergeCell ref="A24:I24"/>
    <mergeCell ref="J24:R24"/>
    <mergeCell ref="B25:C25"/>
    <mergeCell ref="K25:L25"/>
    <mergeCell ref="B32:C32"/>
    <mergeCell ref="K32:L32"/>
    <mergeCell ref="A33:D35"/>
    <mergeCell ref="E33:G33"/>
    <mergeCell ref="H33:H34"/>
    <mergeCell ref="J33:M35"/>
    <mergeCell ref="B29:C29"/>
    <mergeCell ref="K29:L29"/>
    <mergeCell ref="B30:C30"/>
    <mergeCell ref="K30:L30"/>
    <mergeCell ref="B31:C31"/>
    <mergeCell ref="K31:L31"/>
    <mergeCell ref="AL6:AL7"/>
    <mergeCell ref="V8:AD8"/>
    <mergeCell ref="AE8:AM8"/>
    <mergeCell ref="N33:P33"/>
    <mergeCell ref="Q33:Q34"/>
    <mergeCell ref="Y3:AC3"/>
    <mergeCell ref="AH3:AL3"/>
    <mergeCell ref="V6:V7"/>
    <mergeCell ref="W6:X7"/>
    <mergeCell ref="Y6:Y7"/>
    <mergeCell ref="Z6:AB6"/>
    <mergeCell ref="AC6:AC7"/>
    <mergeCell ref="AE6:AE7"/>
    <mergeCell ref="N6:P6"/>
    <mergeCell ref="Q6:Q7"/>
    <mergeCell ref="W9:X9"/>
    <mergeCell ref="AF9:AG9"/>
    <mergeCell ref="W10:X10"/>
    <mergeCell ref="AF10:AG10"/>
    <mergeCell ref="W11:X11"/>
    <mergeCell ref="AF11:AG11"/>
    <mergeCell ref="AF6:AG7"/>
    <mergeCell ref="AH6:AH7"/>
    <mergeCell ref="AI6:AK6"/>
    <mergeCell ref="W15:X15"/>
    <mergeCell ref="AF15:AG15"/>
    <mergeCell ref="V16:AD16"/>
    <mergeCell ref="AE16:AM16"/>
    <mergeCell ref="W17:X17"/>
    <mergeCell ref="AF17:AG17"/>
    <mergeCell ref="W12:X12"/>
    <mergeCell ref="AF12:AG12"/>
    <mergeCell ref="W13:X13"/>
    <mergeCell ref="AF13:AG13"/>
    <mergeCell ref="V14:AD14"/>
    <mergeCell ref="AE14:AM14"/>
    <mergeCell ref="AF21:AG21"/>
    <mergeCell ref="W22:X22"/>
    <mergeCell ref="AF22:AG22"/>
    <mergeCell ref="W23:X23"/>
    <mergeCell ref="AF23:AG23"/>
    <mergeCell ref="V24:AD24"/>
    <mergeCell ref="AE24:AM24"/>
    <mergeCell ref="W18:X18"/>
    <mergeCell ref="AF18:AG18"/>
    <mergeCell ref="W19:X19"/>
    <mergeCell ref="AF19:AG19"/>
    <mergeCell ref="W20:X20"/>
    <mergeCell ref="AF20:AG20"/>
    <mergeCell ref="W28:X28"/>
    <mergeCell ref="AF28:AG28"/>
    <mergeCell ref="W29:X29"/>
    <mergeCell ref="AF29:AG29"/>
    <mergeCell ref="W30:X30"/>
    <mergeCell ref="AF30:AG30"/>
    <mergeCell ref="W25:X25"/>
    <mergeCell ref="AF25:AG25"/>
    <mergeCell ref="W26:X26"/>
    <mergeCell ref="AF26:AG26"/>
    <mergeCell ref="V27:AD27"/>
    <mergeCell ref="AE27:AM27"/>
    <mergeCell ref="AI33:AK33"/>
    <mergeCell ref="AL33:AL34"/>
    <mergeCell ref="W31:X31"/>
    <mergeCell ref="AF31:AG31"/>
    <mergeCell ref="W32:X32"/>
    <mergeCell ref="AF32:AG32"/>
    <mergeCell ref="V33:Y35"/>
    <mergeCell ref="Z33:AB33"/>
    <mergeCell ref="AC33:AC34"/>
    <mergeCell ref="AE33:AH35"/>
  </mergeCells>
  <pageMargins left="0.7" right="0.7" top="0.75" bottom="0.75" header="0.3" footer="0.3"/>
  <pageSetup paperSize="9" scale="70"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L40"/>
  <sheetViews>
    <sheetView topLeftCell="A17" workbookViewId="0">
      <selection activeCell="AA14" sqref="AA12:AA14"/>
    </sheetView>
  </sheetViews>
  <sheetFormatPr defaultRowHeight="15" x14ac:dyDescent="0.25"/>
  <cols>
    <col min="3" max="3" width="23.42578125" customWidth="1"/>
    <col min="4" max="4" width="10.85546875" customWidth="1"/>
    <col min="5" max="7" width="8.85546875" hidden="1" customWidth="1"/>
    <col min="9" max="9" width="0.140625" customWidth="1"/>
    <col min="10" max="12" width="8.85546875" hidden="1" customWidth="1"/>
    <col min="13" max="13" width="8.7109375" customWidth="1"/>
    <col min="14" max="16" width="8.85546875" hidden="1" customWidth="1"/>
    <col min="17" max="17" width="8.7109375" customWidth="1"/>
    <col min="18" max="19" width="8.85546875" hidden="1" customWidth="1"/>
    <col min="23" max="23" width="16.7109375" customWidth="1"/>
    <col min="24" max="24" width="11.28515625" customWidth="1"/>
    <col min="25" max="27" width="8.85546875" hidden="1" customWidth="1"/>
    <col min="28" max="28" width="8.85546875" customWidth="1"/>
    <col min="29" max="32" width="8.85546875" hidden="1" customWidth="1"/>
    <col min="33" max="33" width="8.5703125" customWidth="1"/>
    <col min="34" max="34" width="0.28515625" hidden="1" customWidth="1"/>
    <col min="35" max="36" width="8.85546875" hidden="1" customWidth="1"/>
    <col min="38" max="38" width="8.85546875" hidden="1" customWidth="1"/>
  </cols>
  <sheetData>
    <row r="1" spans="1:38" ht="15.75" thickBot="1" x14ac:dyDescent="0.3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</row>
    <row r="2" spans="1:38" ht="0.6" customHeight="1" thickBot="1" x14ac:dyDescent="0.3">
      <c r="A2" s="281"/>
      <c r="B2" s="282"/>
      <c r="C2" s="282"/>
      <c r="D2" s="282"/>
      <c r="E2" s="282"/>
      <c r="F2" s="282"/>
      <c r="G2" s="282"/>
      <c r="H2" s="282"/>
      <c r="I2" s="283"/>
      <c r="J2" s="284" t="s">
        <v>325</v>
      </c>
      <c r="K2" s="285"/>
      <c r="L2" s="285"/>
      <c r="M2" s="285"/>
      <c r="N2" s="285"/>
      <c r="O2" s="285"/>
      <c r="P2" s="285"/>
      <c r="Q2" s="285"/>
      <c r="R2" s="286"/>
      <c r="U2" s="281"/>
      <c r="V2" s="282"/>
      <c r="W2" s="282"/>
      <c r="X2" s="282"/>
      <c r="Y2" s="282"/>
      <c r="Z2" s="282"/>
      <c r="AA2" s="282"/>
      <c r="AB2" s="282"/>
      <c r="AC2" s="283"/>
      <c r="AD2" s="284" t="s">
        <v>325</v>
      </c>
      <c r="AE2" s="285"/>
      <c r="AF2" s="285"/>
      <c r="AG2" s="285"/>
      <c r="AH2" s="285"/>
      <c r="AI2" s="285"/>
      <c r="AJ2" s="285"/>
      <c r="AK2" s="285"/>
      <c r="AL2" s="286"/>
    </row>
    <row r="3" spans="1:38" ht="13.9" customHeight="1" x14ac:dyDescent="0.25">
      <c r="A3" s="1">
        <v>11</v>
      </c>
      <c r="B3" s="5" t="s">
        <v>1</v>
      </c>
      <c r="C3" s="6">
        <v>11</v>
      </c>
      <c r="D3" s="99">
        <v>44454</v>
      </c>
      <c r="E3" s="2"/>
      <c r="F3" s="2"/>
      <c r="G3" s="2"/>
      <c r="H3" s="3"/>
      <c r="I3" s="4"/>
      <c r="J3" s="77">
        <v>11</v>
      </c>
      <c r="K3" s="78" t="s">
        <v>1</v>
      </c>
      <c r="L3" s="85">
        <v>1</v>
      </c>
      <c r="M3" s="80"/>
      <c r="N3" s="80"/>
      <c r="O3" s="80"/>
      <c r="P3" s="80"/>
      <c r="Q3" s="81"/>
      <c r="R3" s="82"/>
      <c r="U3" s="1">
        <v>11</v>
      </c>
      <c r="V3" s="5" t="s">
        <v>1</v>
      </c>
      <c r="W3" s="6">
        <v>11</v>
      </c>
      <c r="X3" s="99">
        <v>44454</v>
      </c>
      <c r="Y3" s="2"/>
      <c r="Z3" s="2"/>
      <c r="AA3" s="2"/>
      <c r="AB3" s="3"/>
      <c r="AC3" s="4"/>
      <c r="AD3" s="77">
        <v>11</v>
      </c>
      <c r="AE3" s="78" t="s">
        <v>1</v>
      </c>
      <c r="AF3" s="85">
        <v>1</v>
      </c>
      <c r="AG3" s="80"/>
      <c r="AH3" s="80"/>
      <c r="AI3" s="80"/>
      <c r="AJ3" s="80"/>
      <c r="AK3" s="81"/>
      <c r="AL3" s="82"/>
    </row>
    <row r="4" spans="1:38" hidden="1" x14ac:dyDescent="0.25">
      <c r="A4" s="1"/>
      <c r="B4" s="5" t="s">
        <v>2</v>
      </c>
      <c r="C4" s="6">
        <v>3</v>
      </c>
      <c r="D4" s="2"/>
      <c r="E4" s="2"/>
      <c r="F4" s="2"/>
      <c r="G4" s="2"/>
      <c r="H4" s="3"/>
      <c r="I4" s="4"/>
      <c r="J4" s="1"/>
      <c r="K4" s="5" t="s">
        <v>2</v>
      </c>
      <c r="L4" s="86">
        <v>3</v>
      </c>
      <c r="M4" s="2"/>
      <c r="N4" s="2"/>
      <c r="O4" s="2"/>
      <c r="P4" s="2"/>
      <c r="Q4" s="3"/>
      <c r="R4" s="4"/>
      <c r="U4" s="1"/>
      <c r="V4" s="5" t="s">
        <v>2</v>
      </c>
      <c r="W4" s="6">
        <v>3</v>
      </c>
      <c r="X4" s="2"/>
      <c r="Y4" s="2"/>
      <c r="Z4" s="2"/>
      <c r="AA4" s="2"/>
      <c r="AB4" s="3"/>
      <c r="AC4" s="4"/>
      <c r="AD4" s="1"/>
      <c r="AE4" s="5" t="s">
        <v>2</v>
      </c>
      <c r="AF4" s="86">
        <v>3</v>
      </c>
      <c r="AG4" s="2"/>
      <c r="AH4" s="2"/>
      <c r="AI4" s="2"/>
      <c r="AJ4" s="2"/>
      <c r="AK4" s="3"/>
      <c r="AL4" s="4"/>
    </row>
    <row r="5" spans="1:38" hidden="1" x14ac:dyDescent="0.25">
      <c r="A5" s="1"/>
      <c r="B5" s="5" t="s">
        <v>3</v>
      </c>
      <c r="C5" s="7" t="s">
        <v>4</v>
      </c>
      <c r="D5" s="262" t="s">
        <v>5</v>
      </c>
      <c r="E5" s="262"/>
      <c r="F5" s="262"/>
      <c r="G5" s="262"/>
      <c r="H5" s="262"/>
      <c r="I5" s="4"/>
      <c r="J5" s="1"/>
      <c r="K5" s="5" t="s">
        <v>3</v>
      </c>
      <c r="L5" s="9" t="s">
        <v>4</v>
      </c>
      <c r="M5" s="262" t="s">
        <v>5</v>
      </c>
      <c r="N5" s="262"/>
      <c r="O5" s="262"/>
      <c r="P5" s="262"/>
      <c r="Q5" s="262"/>
      <c r="R5" s="4"/>
      <c r="U5" s="1"/>
      <c r="V5" s="5" t="s">
        <v>3</v>
      </c>
      <c r="W5" s="7" t="s">
        <v>4</v>
      </c>
      <c r="X5" s="262" t="s">
        <v>5</v>
      </c>
      <c r="Y5" s="262"/>
      <c r="Z5" s="262"/>
      <c r="AA5" s="262"/>
      <c r="AB5" s="262"/>
      <c r="AC5" s="4"/>
      <c r="AD5" s="1"/>
      <c r="AE5" s="5" t="s">
        <v>3</v>
      </c>
      <c r="AF5" s="9" t="s">
        <v>4</v>
      </c>
      <c r="AG5" s="262" t="s">
        <v>5</v>
      </c>
      <c r="AH5" s="262"/>
      <c r="AI5" s="262"/>
      <c r="AJ5" s="262"/>
      <c r="AK5" s="262"/>
      <c r="AL5" s="4"/>
    </row>
    <row r="6" spans="1:38" hidden="1" x14ac:dyDescent="0.25">
      <c r="A6" s="50"/>
      <c r="B6" s="51" t="s">
        <v>6</v>
      </c>
      <c r="C6" s="9" t="s">
        <v>7</v>
      </c>
      <c r="D6" s="7"/>
      <c r="E6" s="7"/>
      <c r="F6" s="7"/>
      <c r="G6" s="7"/>
      <c r="H6" s="52"/>
      <c r="I6" s="53"/>
      <c r="J6" s="287" t="s">
        <v>6</v>
      </c>
      <c r="K6" s="288"/>
      <c r="L6" s="9" t="s">
        <v>292</v>
      </c>
      <c r="M6" s="7"/>
      <c r="N6" s="7"/>
      <c r="O6" s="7"/>
      <c r="P6" s="7"/>
      <c r="Q6" s="52"/>
      <c r="R6" s="53"/>
      <c r="U6" s="50"/>
      <c r="V6" s="51" t="s">
        <v>6</v>
      </c>
      <c r="W6" s="9" t="s">
        <v>7</v>
      </c>
      <c r="X6" s="7"/>
      <c r="Y6" s="7"/>
      <c r="Z6" s="7"/>
      <c r="AA6" s="7"/>
      <c r="AB6" s="52"/>
      <c r="AC6" s="53"/>
      <c r="AD6" s="287" t="s">
        <v>6</v>
      </c>
      <c r="AE6" s="288"/>
      <c r="AF6" s="9" t="s">
        <v>292</v>
      </c>
      <c r="AG6" s="7"/>
      <c r="AH6" s="7"/>
      <c r="AI6" s="7"/>
      <c r="AJ6" s="7"/>
      <c r="AK6" s="52"/>
      <c r="AL6" s="53"/>
    </row>
    <row r="7" spans="1:38" hidden="1" x14ac:dyDescent="0.25">
      <c r="A7" s="1"/>
      <c r="B7" s="2"/>
      <c r="C7" s="2"/>
      <c r="D7" s="2"/>
      <c r="E7" s="2"/>
      <c r="F7" s="2"/>
      <c r="G7" s="2"/>
      <c r="H7" s="3"/>
      <c r="I7" s="4"/>
      <c r="J7" s="1"/>
      <c r="K7" s="2"/>
      <c r="L7" s="2"/>
      <c r="M7" s="2"/>
      <c r="N7" s="2"/>
      <c r="O7" s="2"/>
      <c r="P7" s="2"/>
      <c r="Q7" s="3"/>
      <c r="R7" s="4"/>
      <c r="U7" s="1"/>
      <c r="V7" s="2"/>
      <c r="W7" s="2"/>
      <c r="X7" s="2"/>
      <c r="Y7" s="2"/>
      <c r="Z7" s="2"/>
      <c r="AA7" s="2"/>
      <c r="AB7" s="3"/>
      <c r="AC7" s="4"/>
      <c r="AD7" s="1"/>
      <c r="AE7" s="2"/>
      <c r="AF7" s="2"/>
      <c r="AG7" s="2"/>
      <c r="AH7" s="2"/>
      <c r="AI7" s="2"/>
      <c r="AJ7" s="2"/>
      <c r="AK7" s="3"/>
      <c r="AL7" s="4"/>
    </row>
    <row r="8" spans="1:38" ht="40.9" customHeight="1" x14ac:dyDescent="0.25">
      <c r="A8" s="233" t="s">
        <v>8</v>
      </c>
      <c r="B8" s="263" t="s">
        <v>9</v>
      </c>
      <c r="C8" s="264"/>
      <c r="D8" s="234" t="s">
        <v>375</v>
      </c>
      <c r="E8" s="234" t="s">
        <v>11</v>
      </c>
      <c r="F8" s="234"/>
      <c r="G8" s="234"/>
      <c r="H8" s="235" t="s">
        <v>12</v>
      </c>
      <c r="I8" s="12" t="s">
        <v>13</v>
      </c>
      <c r="J8" s="233" t="s">
        <v>8</v>
      </c>
      <c r="K8" s="234" t="s">
        <v>9</v>
      </c>
      <c r="L8" s="234"/>
      <c r="M8" s="234" t="s">
        <v>382</v>
      </c>
      <c r="N8" s="234" t="s">
        <v>11</v>
      </c>
      <c r="O8" s="234"/>
      <c r="P8" s="234"/>
      <c r="Q8" s="235" t="s">
        <v>12</v>
      </c>
      <c r="R8" s="12" t="s">
        <v>13</v>
      </c>
      <c r="U8" s="233" t="s">
        <v>8</v>
      </c>
      <c r="V8" s="263" t="s">
        <v>9</v>
      </c>
      <c r="W8" s="264"/>
      <c r="X8" s="234" t="s">
        <v>375</v>
      </c>
      <c r="Y8" s="234" t="s">
        <v>11</v>
      </c>
      <c r="Z8" s="234"/>
      <c r="AA8" s="234"/>
      <c r="AB8" s="235" t="s">
        <v>12</v>
      </c>
      <c r="AC8" s="12" t="s">
        <v>13</v>
      </c>
      <c r="AD8" s="233" t="s">
        <v>8</v>
      </c>
      <c r="AE8" s="234" t="s">
        <v>9</v>
      </c>
      <c r="AF8" s="234"/>
      <c r="AG8" s="234" t="s">
        <v>382</v>
      </c>
      <c r="AH8" s="234" t="s">
        <v>11</v>
      </c>
      <c r="AI8" s="234"/>
      <c r="AJ8" s="234"/>
      <c r="AK8" s="235" t="s">
        <v>12</v>
      </c>
      <c r="AL8" s="12" t="s">
        <v>13</v>
      </c>
    </row>
    <row r="9" spans="1:38" x14ac:dyDescent="0.25">
      <c r="A9" s="233"/>
      <c r="B9" s="265"/>
      <c r="C9" s="266"/>
      <c r="D9" s="234"/>
      <c r="E9" s="134" t="s">
        <v>14</v>
      </c>
      <c r="F9" s="134" t="s">
        <v>15</v>
      </c>
      <c r="G9" s="134" t="s">
        <v>16</v>
      </c>
      <c r="H9" s="235"/>
      <c r="I9" s="12" t="s">
        <v>17</v>
      </c>
      <c r="J9" s="233"/>
      <c r="K9" s="234"/>
      <c r="L9" s="234"/>
      <c r="M9" s="234"/>
      <c r="N9" s="134" t="s">
        <v>14</v>
      </c>
      <c r="O9" s="134" t="s">
        <v>15</v>
      </c>
      <c r="P9" s="134" t="s">
        <v>16</v>
      </c>
      <c r="Q9" s="235"/>
      <c r="R9" s="12" t="s">
        <v>17</v>
      </c>
      <c r="U9" s="233"/>
      <c r="V9" s="265"/>
      <c r="W9" s="266"/>
      <c r="X9" s="234"/>
      <c r="Y9" s="134" t="s">
        <v>14</v>
      </c>
      <c r="Z9" s="134" t="s">
        <v>15</v>
      </c>
      <c r="AA9" s="134" t="s">
        <v>16</v>
      </c>
      <c r="AB9" s="235"/>
      <c r="AC9" s="12" t="s">
        <v>17</v>
      </c>
      <c r="AD9" s="233"/>
      <c r="AE9" s="234"/>
      <c r="AF9" s="234"/>
      <c r="AG9" s="234"/>
      <c r="AH9" s="134" t="s">
        <v>14</v>
      </c>
      <c r="AI9" s="134" t="s">
        <v>15</v>
      </c>
      <c r="AJ9" s="134" t="s">
        <v>16</v>
      </c>
      <c r="AK9" s="235"/>
      <c r="AL9" s="12" t="s">
        <v>17</v>
      </c>
    </row>
    <row r="10" spans="1:38" x14ac:dyDescent="0.25">
      <c r="A10" s="261" t="s">
        <v>18</v>
      </c>
      <c r="B10" s="256"/>
      <c r="C10" s="256"/>
      <c r="D10" s="256"/>
      <c r="E10" s="256"/>
      <c r="F10" s="256"/>
      <c r="G10" s="256"/>
      <c r="H10" s="256"/>
      <c r="I10" s="257"/>
      <c r="J10" s="261"/>
      <c r="K10" s="256"/>
      <c r="L10" s="256"/>
      <c r="M10" s="256"/>
      <c r="N10" s="256"/>
      <c r="O10" s="256"/>
      <c r="P10" s="256"/>
      <c r="Q10" s="256"/>
      <c r="R10" s="257"/>
      <c r="U10" s="261" t="s">
        <v>18</v>
      </c>
      <c r="V10" s="256"/>
      <c r="W10" s="256"/>
      <c r="X10" s="256"/>
      <c r="Y10" s="256"/>
      <c r="Z10" s="256"/>
      <c r="AA10" s="256"/>
      <c r="AB10" s="256"/>
      <c r="AC10" s="257"/>
      <c r="AD10" s="261"/>
      <c r="AE10" s="256"/>
      <c r="AF10" s="256"/>
      <c r="AG10" s="256"/>
      <c r="AH10" s="256"/>
      <c r="AI10" s="256"/>
      <c r="AJ10" s="256"/>
      <c r="AK10" s="256"/>
      <c r="AL10" s="257"/>
    </row>
    <row r="11" spans="1:38" x14ac:dyDescent="0.25">
      <c r="A11" s="19">
        <v>216</v>
      </c>
      <c r="B11" s="250" t="s">
        <v>71</v>
      </c>
      <c r="C11" s="249"/>
      <c r="D11" s="14">
        <v>70</v>
      </c>
      <c r="E11" s="15">
        <v>6.9</v>
      </c>
      <c r="F11" s="15">
        <v>12.7</v>
      </c>
      <c r="G11" s="15">
        <v>1.1000000000000001</v>
      </c>
      <c r="H11" s="16">
        <v>148</v>
      </c>
      <c r="I11" s="17">
        <v>0.6</v>
      </c>
      <c r="J11" s="19">
        <v>216</v>
      </c>
      <c r="K11" s="260" t="s">
        <v>289</v>
      </c>
      <c r="L11" s="260"/>
      <c r="M11" s="14">
        <v>100</v>
      </c>
      <c r="N11" s="15">
        <v>10.6</v>
      </c>
      <c r="O11" s="15">
        <v>19.5</v>
      </c>
      <c r="P11" s="15">
        <v>2</v>
      </c>
      <c r="Q11" s="16">
        <v>228</v>
      </c>
      <c r="R11" s="17">
        <v>0.9</v>
      </c>
      <c r="U11" s="19">
        <v>216</v>
      </c>
      <c r="V11" s="250" t="s">
        <v>71</v>
      </c>
      <c r="W11" s="249"/>
      <c r="X11" s="14">
        <v>70</v>
      </c>
      <c r="Y11" s="15">
        <v>6.9</v>
      </c>
      <c r="Z11" s="15">
        <v>12.7</v>
      </c>
      <c r="AA11" s="15">
        <v>1.1000000000000001</v>
      </c>
      <c r="AB11" s="16">
        <v>148</v>
      </c>
      <c r="AC11" s="17">
        <v>0.6</v>
      </c>
      <c r="AD11" s="19">
        <v>216</v>
      </c>
      <c r="AE11" s="260" t="s">
        <v>289</v>
      </c>
      <c r="AF11" s="260"/>
      <c r="AG11" s="14">
        <v>100</v>
      </c>
      <c r="AH11" s="15">
        <v>10.6</v>
      </c>
      <c r="AI11" s="15">
        <v>19.5</v>
      </c>
      <c r="AJ11" s="15">
        <v>2</v>
      </c>
      <c r="AK11" s="16">
        <v>228</v>
      </c>
      <c r="AL11" s="17">
        <v>0.9</v>
      </c>
    </row>
    <row r="12" spans="1:38" x14ac:dyDescent="0.25">
      <c r="A12" s="31"/>
      <c r="B12" s="250" t="s">
        <v>185</v>
      </c>
      <c r="C12" s="249"/>
      <c r="D12" s="14">
        <v>20</v>
      </c>
      <c r="E12" s="15">
        <v>0.3</v>
      </c>
      <c r="F12" s="15">
        <v>1.1000000000000001</v>
      </c>
      <c r="G12" s="15">
        <v>1.3</v>
      </c>
      <c r="H12" s="16">
        <v>15.73</v>
      </c>
      <c r="I12" s="17">
        <v>1.6</v>
      </c>
      <c r="J12" s="31"/>
      <c r="K12" s="260" t="s">
        <v>185</v>
      </c>
      <c r="L12" s="260"/>
      <c r="M12" s="14">
        <v>25</v>
      </c>
      <c r="N12" s="16">
        <v>0.37</v>
      </c>
      <c r="O12" s="16">
        <v>1.37</v>
      </c>
      <c r="P12" s="16">
        <v>1.62</v>
      </c>
      <c r="Q12" s="16">
        <v>19.66</v>
      </c>
      <c r="R12" s="20">
        <v>2</v>
      </c>
      <c r="U12" s="31"/>
      <c r="V12" s="250" t="s">
        <v>185</v>
      </c>
      <c r="W12" s="249"/>
      <c r="X12" s="14">
        <v>20</v>
      </c>
      <c r="Y12" s="15">
        <v>0.3</v>
      </c>
      <c r="Z12" s="15">
        <v>1.1000000000000001</v>
      </c>
      <c r="AA12" s="15">
        <v>1.3</v>
      </c>
      <c r="AB12" s="16">
        <v>15.73</v>
      </c>
      <c r="AC12" s="17">
        <v>1.6</v>
      </c>
      <c r="AD12" s="31"/>
      <c r="AE12" s="260" t="s">
        <v>185</v>
      </c>
      <c r="AF12" s="260"/>
      <c r="AG12" s="14">
        <v>25</v>
      </c>
      <c r="AH12" s="16">
        <v>0.37</v>
      </c>
      <c r="AI12" s="16">
        <v>1.37</v>
      </c>
      <c r="AJ12" s="16">
        <v>1.62</v>
      </c>
      <c r="AK12" s="16">
        <v>19.66</v>
      </c>
      <c r="AL12" s="20">
        <v>2</v>
      </c>
    </row>
    <row r="13" spans="1:38" x14ac:dyDescent="0.25">
      <c r="A13" s="13"/>
      <c r="B13" s="250" t="s">
        <v>23</v>
      </c>
      <c r="C13" s="249"/>
      <c r="D13" s="14">
        <v>20</v>
      </c>
      <c r="E13" s="15">
        <v>1.51</v>
      </c>
      <c r="F13" s="16">
        <v>0.54220000000000002</v>
      </c>
      <c r="G13" s="15">
        <v>9.7200000000000006</v>
      </c>
      <c r="H13" s="16">
        <v>48.64</v>
      </c>
      <c r="I13" s="21"/>
      <c r="J13" s="13"/>
      <c r="K13" s="260" t="s">
        <v>23</v>
      </c>
      <c r="L13" s="260"/>
      <c r="M13" s="14">
        <v>30</v>
      </c>
      <c r="N13" s="15">
        <v>2.9</v>
      </c>
      <c r="O13" s="16">
        <v>1.01</v>
      </c>
      <c r="P13" s="16">
        <v>15.6</v>
      </c>
      <c r="Q13" s="16">
        <v>79.099999999999994</v>
      </c>
      <c r="R13" s="20"/>
      <c r="U13" s="13"/>
      <c r="V13" s="250" t="s">
        <v>23</v>
      </c>
      <c r="W13" s="249"/>
      <c r="X13" s="14">
        <v>20</v>
      </c>
      <c r="Y13" s="15">
        <v>1.51</v>
      </c>
      <c r="Z13" s="16">
        <v>0.54220000000000002</v>
      </c>
      <c r="AA13" s="15">
        <v>9.7200000000000006</v>
      </c>
      <c r="AB13" s="16">
        <v>48.64</v>
      </c>
      <c r="AC13" s="21"/>
      <c r="AD13" s="13"/>
      <c r="AE13" s="260" t="s">
        <v>23</v>
      </c>
      <c r="AF13" s="260"/>
      <c r="AG13" s="14">
        <v>30</v>
      </c>
      <c r="AH13" s="15">
        <v>2.9</v>
      </c>
      <c r="AI13" s="16">
        <v>1.01</v>
      </c>
      <c r="AJ13" s="16">
        <v>15.6</v>
      </c>
      <c r="AK13" s="16">
        <v>79.099999999999994</v>
      </c>
      <c r="AL13" s="20"/>
    </row>
    <row r="14" spans="1:38" x14ac:dyDescent="0.25">
      <c r="A14" s="13">
        <v>394</v>
      </c>
      <c r="B14" s="250" t="s">
        <v>73</v>
      </c>
      <c r="C14" s="249"/>
      <c r="D14" s="14">
        <v>150</v>
      </c>
      <c r="E14" s="15">
        <v>1.1000000000000001</v>
      </c>
      <c r="F14" s="15">
        <v>1.2</v>
      </c>
      <c r="G14" s="15">
        <v>9.3000000000000007</v>
      </c>
      <c r="H14" s="16">
        <v>53.2</v>
      </c>
      <c r="I14" s="17">
        <v>0.5</v>
      </c>
      <c r="J14" s="13">
        <v>394</v>
      </c>
      <c r="K14" s="260" t="s">
        <v>73</v>
      </c>
      <c r="L14" s="260"/>
      <c r="M14" s="14">
        <v>180</v>
      </c>
      <c r="N14" s="15">
        <v>1.5</v>
      </c>
      <c r="O14" s="15">
        <v>1.7</v>
      </c>
      <c r="P14" s="15">
        <v>12.1</v>
      </c>
      <c r="Q14" s="15">
        <v>65.5</v>
      </c>
      <c r="R14" s="20">
        <v>0.56000000000000005</v>
      </c>
      <c r="U14" s="13">
        <v>394</v>
      </c>
      <c r="V14" s="250" t="s">
        <v>73</v>
      </c>
      <c r="W14" s="249"/>
      <c r="X14" s="14">
        <v>150</v>
      </c>
      <c r="Y14" s="15">
        <v>1.1000000000000001</v>
      </c>
      <c r="Z14" s="15">
        <v>1.2</v>
      </c>
      <c r="AA14" s="15">
        <v>9.3000000000000007</v>
      </c>
      <c r="AB14" s="16">
        <v>53.2</v>
      </c>
      <c r="AC14" s="17">
        <v>0.5</v>
      </c>
      <c r="AD14" s="13">
        <v>394</v>
      </c>
      <c r="AE14" s="260" t="s">
        <v>73</v>
      </c>
      <c r="AF14" s="260"/>
      <c r="AG14" s="14">
        <v>180</v>
      </c>
      <c r="AH14" s="15">
        <v>1.5</v>
      </c>
      <c r="AI14" s="15">
        <v>1.7</v>
      </c>
      <c r="AJ14" s="15">
        <v>12.1</v>
      </c>
      <c r="AK14" s="15">
        <v>65.5</v>
      </c>
      <c r="AL14" s="20">
        <v>0.56000000000000005</v>
      </c>
    </row>
    <row r="15" spans="1:38" x14ac:dyDescent="0.25">
      <c r="A15" s="13"/>
      <c r="B15" s="250" t="s">
        <v>406</v>
      </c>
      <c r="C15" s="249"/>
      <c r="D15" s="14">
        <v>100</v>
      </c>
      <c r="E15" s="15">
        <v>0.33</v>
      </c>
      <c r="F15" s="15">
        <v>0</v>
      </c>
      <c r="G15" s="15">
        <v>10.3</v>
      </c>
      <c r="H15" s="16">
        <v>47.5</v>
      </c>
      <c r="I15" s="23">
        <v>5</v>
      </c>
      <c r="J15" s="13"/>
      <c r="K15" s="260"/>
      <c r="L15" s="260"/>
      <c r="M15" s="14"/>
      <c r="N15" s="15"/>
      <c r="O15" s="15"/>
      <c r="P15" s="15"/>
      <c r="Q15" s="16"/>
      <c r="R15" s="23"/>
      <c r="U15" s="13"/>
      <c r="V15" s="250" t="s">
        <v>406</v>
      </c>
      <c r="W15" s="249"/>
      <c r="X15" s="14">
        <v>100</v>
      </c>
      <c r="Y15" s="15">
        <v>0.33</v>
      </c>
      <c r="Z15" s="15">
        <v>0</v>
      </c>
      <c r="AA15" s="15">
        <v>10.3</v>
      </c>
      <c r="AB15" s="16">
        <v>47.5</v>
      </c>
      <c r="AC15" s="23">
        <v>5</v>
      </c>
      <c r="AD15" s="13"/>
      <c r="AE15" s="260"/>
      <c r="AF15" s="260"/>
      <c r="AG15" s="14"/>
      <c r="AH15" s="15"/>
      <c r="AI15" s="15"/>
      <c r="AJ15" s="15"/>
      <c r="AK15" s="16"/>
      <c r="AL15" s="23"/>
    </row>
    <row r="16" spans="1:38" x14ac:dyDescent="0.25">
      <c r="A16" s="261" t="s">
        <v>26</v>
      </c>
      <c r="B16" s="256"/>
      <c r="C16" s="256"/>
      <c r="D16" s="256"/>
      <c r="E16" s="256"/>
      <c r="F16" s="256"/>
      <c r="G16" s="256"/>
      <c r="H16" s="256"/>
      <c r="I16" s="257"/>
      <c r="J16" s="261"/>
      <c r="K16" s="256"/>
      <c r="L16" s="256"/>
      <c r="M16" s="256"/>
      <c r="N16" s="256"/>
      <c r="O16" s="256"/>
      <c r="P16" s="256"/>
      <c r="Q16" s="256"/>
      <c r="R16" s="257"/>
      <c r="U16" s="261" t="s">
        <v>26</v>
      </c>
      <c r="V16" s="256"/>
      <c r="W16" s="256"/>
      <c r="X16" s="256"/>
      <c r="Y16" s="256"/>
      <c r="Z16" s="256"/>
      <c r="AA16" s="256"/>
      <c r="AB16" s="256"/>
      <c r="AC16" s="257"/>
      <c r="AD16" s="261"/>
      <c r="AE16" s="256"/>
      <c r="AF16" s="256"/>
      <c r="AG16" s="256"/>
      <c r="AH16" s="256"/>
      <c r="AI16" s="256"/>
      <c r="AJ16" s="256"/>
      <c r="AK16" s="256"/>
      <c r="AL16" s="257"/>
    </row>
    <row r="17" spans="1:38" x14ac:dyDescent="0.25">
      <c r="A17" s="22" t="s">
        <v>27</v>
      </c>
      <c r="B17" s="250" t="s">
        <v>407</v>
      </c>
      <c r="C17" s="249"/>
      <c r="D17" s="14">
        <v>100</v>
      </c>
      <c r="E17" s="15">
        <v>0.4</v>
      </c>
      <c r="F17" s="15">
        <v>0</v>
      </c>
      <c r="G17" s="15">
        <v>13.3</v>
      </c>
      <c r="H17" s="16">
        <v>56</v>
      </c>
      <c r="I17" s="23">
        <v>2.5</v>
      </c>
      <c r="J17" s="22" t="s">
        <v>27</v>
      </c>
      <c r="K17" s="260" t="s">
        <v>28</v>
      </c>
      <c r="L17" s="260"/>
      <c r="M17" s="14">
        <v>100</v>
      </c>
      <c r="N17" s="15">
        <v>0.4</v>
      </c>
      <c r="O17" s="15">
        <v>0</v>
      </c>
      <c r="P17" s="15">
        <v>13.3</v>
      </c>
      <c r="Q17" s="16">
        <v>56</v>
      </c>
      <c r="R17" s="23">
        <v>2.5</v>
      </c>
      <c r="U17" s="22" t="s">
        <v>27</v>
      </c>
      <c r="V17" s="250" t="s">
        <v>407</v>
      </c>
      <c r="W17" s="249"/>
      <c r="X17" s="14">
        <v>100</v>
      </c>
      <c r="Y17" s="15">
        <v>0.4</v>
      </c>
      <c r="Z17" s="15">
        <v>0</v>
      </c>
      <c r="AA17" s="15">
        <v>13.3</v>
      </c>
      <c r="AB17" s="16">
        <v>56</v>
      </c>
      <c r="AC17" s="23">
        <v>2.5</v>
      </c>
      <c r="AD17" s="22" t="s">
        <v>27</v>
      </c>
      <c r="AE17" s="260" t="s">
        <v>28</v>
      </c>
      <c r="AF17" s="260"/>
      <c r="AG17" s="14">
        <v>100</v>
      </c>
      <c r="AH17" s="15">
        <v>0.4</v>
      </c>
      <c r="AI17" s="15">
        <v>0</v>
      </c>
      <c r="AJ17" s="15">
        <v>13.3</v>
      </c>
      <c r="AK17" s="16">
        <v>56</v>
      </c>
      <c r="AL17" s="23">
        <v>2.5</v>
      </c>
    </row>
    <row r="18" spans="1:38" x14ac:dyDescent="0.25">
      <c r="A18" s="261" t="s">
        <v>29</v>
      </c>
      <c r="B18" s="256"/>
      <c r="C18" s="256"/>
      <c r="D18" s="256"/>
      <c r="E18" s="256"/>
      <c r="F18" s="256"/>
      <c r="G18" s="256"/>
      <c r="H18" s="256"/>
      <c r="I18" s="257"/>
      <c r="J18" s="261"/>
      <c r="K18" s="256"/>
      <c r="L18" s="256"/>
      <c r="M18" s="256"/>
      <c r="N18" s="256"/>
      <c r="O18" s="256"/>
      <c r="P18" s="256"/>
      <c r="Q18" s="256"/>
      <c r="R18" s="257"/>
      <c r="U18" s="261" t="s">
        <v>29</v>
      </c>
      <c r="V18" s="256"/>
      <c r="W18" s="256"/>
      <c r="X18" s="256"/>
      <c r="Y18" s="256"/>
      <c r="Z18" s="256"/>
      <c r="AA18" s="256"/>
      <c r="AB18" s="256"/>
      <c r="AC18" s="257"/>
      <c r="AD18" s="261"/>
      <c r="AE18" s="256"/>
      <c r="AF18" s="256"/>
      <c r="AG18" s="256"/>
      <c r="AH18" s="256"/>
      <c r="AI18" s="256"/>
      <c r="AJ18" s="256"/>
      <c r="AK18" s="256"/>
      <c r="AL18" s="257"/>
    </row>
    <row r="19" spans="1:38" ht="28.9" customHeight="1" x14ac:dyDescent="0.25">
      <c r="A19" s="30">
        <v>20</v>
      </c>
      <c r="B19" s="209" t="s">
        <v>96</v>
      </c>
      <c r="C19" s="210"/>
      <c r="D19" s="25">
        <v>40</v>
      </c>
      <c r="E19" s="27">
        <v>0.56000000000000005</v>
      </c>
      <c r="F19" s="27">
        <v>2.0299999999999998</v>
      </c>
      <c r="G19" s="26">
        <v>5.6</v>
      </c>
      <c r="H19" s="27">
        <v>35.200000000000003</v>
      </c>
      <c r="I19" s="28">
        <v>14</v>
      </c>
      <c r="J19" s="30">
        <v>20</v>
      </c>
      <c r="K19" s="209" t="s">
        <v>96</v>
      </c>
      <c r="L19" s="210"/>
      <c r="M19" s="25">
        <v>60</v>
      </c>
      <c r="N19" s="27">
        <v>0.84</v>
      </c>
      <c r="O19" s="26">
        <v>3.14</v>
      </c>
      <c r="P19" s="26">
        <v>8.4</v>
      </c>
      <c r="Q19" s="27">
        <v>48.75</v>
      </c>
      <c r="R19" s="28">
        <v>21</v>
      </c>
      <c r="U19" s="30">
        <v>20</v>
      </c>
      <c r="V19" s="209" t="s">
        <v>96</v>
      </c>
      <c r="W19" s="210"/>
      <c r="X19" s="25">
        <v>40</v>
      </c>
      <c r="Y19" s="27">
        <v>0.56000000000000005</v>
      </c>
      <c r="Z19" s="27">
        <v>2.0299999999999998</v>
      </c>
      <c r="AA19" s="26">
        <v>5.6</v>
      </c>
      <c r="AB19" s="27">
        <v>35.200000000000003</v>
      </c>
      <c r="AC19" s="28">
        <v>14</v>
      </c>
      <c r="AD19" s="30">
        <v>20</v>
      </c>
      <c r="AE19" s="209" t="s">
        <v>96</v>
      </c>
      <c r="AF19" s="210"/>
      <c r="AG19" s="25">
        <v>60</v>
      </c>
      <c r="AH19" s="27">
        <v>0.84</v>
      </c>
      <c r="AI19" s="26">
        <v>3.14</v>
      </c>
      <c r="AJ19" s="26">
        <v>8.4</v>
      </c>
      <c r="AK19" s="27">
        <v>48.75</v>
      </c>
      <c r="AL19" s="28">
        <v>21</v>
      </c>
    </row>
    <row r="20" spans="1:38" ht="28.9" customHeight="1" x14ac:dyDescent="0.25">
      <c r="A20" s="30" t="s">
        <v>186</v>
      </c>
      <c r="B20" s="209" t="s">
        <v>187</v>
      </c>
      <c r="C20" s="210"/>
      <c r="D20" s="25">
        <v>160</v>
      </c>
      <c r="E20" s="26">
        <v>5.0999999999999996</v>
      </c>
      <c r="F20" s="26">
        <v>4.5999999999999996</v>
      </c>
      <c r="G20" s="26">
        <v>10.199999999999999</v>
      </c>
      <c r="H20" s="27">
        <v>92.8</v>
      </c>
      <c r="I20" s="32">
        <v>4.55</v>
      </c>
      <c r="J20" s="30" t="s">
        <v>186</v>
      </c>
      <c r="K20" s="228" t="s">
        <v>326</v>
      </c>
      <c r="L20" s="228"/>
      <c r="M20" s="25">
        <v>200</v>
      </c>
      <c r="N20" s="26">
        <v>6.1</v>
      </c>
      <c r="O20" s="26">
        <v>5.8</v>
      </c>
      <c r="P20" s="26">
        <v>13</v>
      </c>
      <c r="Q20" s="27">
        <v>118</v>
      </c>
      <c r="R20" s="32">
        <v>5.6</v>
      </c>
      <c r="U20" s="30" t="s">
        <v>186</v>
      </c>
      <c r="V20" s="209" t="s">
        <v>187</v>
      </c>
      <c r="W20" s="210"/>
      <c r="X20" s="25">
        <v>160</v>
      </c>
      <c r="Y20" s="26">
        <v>5.0999999999999996</v>
      </c>
      <c r="Z20" s="26">
        <v>4.5999999999999996</v>
      </c>
      <c r="AA20" s="26">
        <v>10.199999999999999</v>
      </c>
      <c r="AB20" s="27">
        <v>92.8</v>
      </c>
      <c r="AC20" s="32">
        <v>4.55</v>
      </c>
      <c r="AD20" s="30" t="s">
        <v>186</v>
      </c>
      <c r="AE20" s="228" t="s">
        <v>326</v>
      </c>
      <c r="AF20" s="228"/>
      <c r="AG20" s="25">
        <v>200</v>
      </c>
      <c r="AH20" s="26">
        <v>6.1</v>
      </c>
      <c r="AI20" s="26">
        <v>5.8</v>
      </c>
      <c r="AJ20" s="26">
        <v>13</v>
      </c>
      <c r="AK20" s="27">
        <v>118</v>
      </c>
      <c r="AL20" s="32">
        <v>5.6</v>
      </c>
    </row>
    <row r="21" spans="1:38" x14ac:dyDescent="0.25">
      <c r="A21" s="13">
        <v>258</v>
      </c>
      <c r="B21" s="250" t="s">
        <v>188</v>
      </c>
      <c r="C21" s="249"/>
      <c r="D21" s="14">
        <v>60</v>
      </c>
      <c r="E21" s="15">
        <v>4.8</v>
      </c>
      <c r="F21" s="15">
        <v>2.1</v>
      </c>
      <c r="G21" s="15">
        <v>5.7</v>
      </c>
      <c r="H21" s="16">
        <v>76.52</v>
      </c>
      <c r="I21" s="17">
        <v>0.1</v>
      </c>
      <c r="J21" s="13">
        <v>258</v>
      </c>
      <c r="K21" s="260" t="s">
        <v>188</v>
      </c>
      <c r="L21" s="260"/>
      <c r="M21" s="14">
        <v>70</v>
      </c>
      <c r="N21" s="15">
        <v>5.8</v>
      </c>
      <c r="O21" s="15">
        <v>2.5</v>
      </c>
      <c r="P21" s="16">
        <v>6.7</v>
      </c>
      <c r="Q21" s="15">
        <v>90.2</v>
      </c>
      <c r="R21" s="20">
        <v>0.12</v>
      </c>
      <c r="U21" s="13">
        <v>258</v>
      </c>
      <c r="V21" s="250" t="s">
        <v>188</v>
      </c>
      <c r="W21" s="249"/>
      <c r="X21" s="14">
        <v>60</v>
      </c>
      <c r="Y21" s="15">
        <v>4.8</v>
      </c>
      <c r="Z21" s="15">
        <v>2.1</v>
      </c>
      <c r="AA21" s="15">
        <v>5.7</v>
      </c>
      <c r="AB21" s="16">
        <v>76.52</v>
      </c>
      <c r="AC21" s="17">
        <v>0.1</v>
      </c>
      <c r="AD21" s="13">
        <v>258</v>
      </c>
      <c r="AE21" s="260" t="s">
        <v>188</v>
      </c>
      <c r="AF21" s="260"/>
      <c r="AG21" s="14">
        <v>70</v>
      </c>
      <c r="AH21" s="15">
        <v>5.8</v>
      </c>
      <c r="AI21" s="15">
        <v>2.5</v>
      </c>
      <c r="AJ21" s="16">
        <v>6.7</v>
      </c>
      <c r="AK21" s="15">
        <v>90.2</v>
      </c>
      <c r="AL21" s="20">
        <v>0.12</v>
      </c>
    </row>
    <row r="22" spans="1:38" x14ac:dyDescent="0.25">
      <c r="A22" s="67" t="s">
        <v>189</v>
      </c>
      <c r="B22" s="250" t="s">
        <v>190</v>
      </c>
      <c r="C22" s="249"/>
      <c r="D22" s="14">
        <v>100</v>
      </c>
      <c r="E22" s="15">
        <v>2.7</v>
      </c>
      <c r="F22" s="15">
        <v>7.1</v>
      </c>
      <c r="G22" s="15">
        <v>6.3</v>
      </c>
      <c r="H22" s="16">
        <v>130.6</v>
      </c>
      <c r="I22" s="17">
        <v>6.5</v>
      </c>
      <c r="J22" s="67" t="s">
        <v>189</v>
      </c>
      <c r="K22" s="260" t="s">
        <v>190</v>
      </c>
      <c r="L22" s="260"/>
      <c r="M22" s="14">
        <v>110</v>
      </c>
      <c r="N22" s="15">
        <v>2.9</v>
      </c>
      <c r="O22" s="15">
        <v>7.84</v>
      </c>
      <c r="P22" s="15">
        <v>6.9</v>
      </c>
      <c r="Q22" s="15">
        <v>143.74</v>
      </c>
      <c r="R22" s="17">
        <v>7.2</v>
      </c>
      <c r="U22" s="67" t="s">
        <v>189</v>
      </c>
      <c r="V22" s="250" t="s">
        <v>190</v>
      </c>
      <c r="W22" s="249"/>
      <c r="X22" s="14">
        <v>100</v>
      </c>
      <c r="Y22" s="15">
        <v>2.7</v>
      </c>
      <c r="Z22" s="15">
        <v>7.1</v>
      </c>
      <c r="AA22" s="15">
        <v>6.3</v>
      </c>
      <c r="AB22" s="16">
        <v>130.6</v>
      </c>
      <c r="AC22" s="17">
        <v>6.5</v>
      </c>
      <c r="AD22" s="67" t="s">
        <v>189</v>
      </c>
      <c r="AE22" s="260" t="s">
        <v>190</v>
      </c>
      <c r="AF22" s="260"/>
      <c r="AG22" s="14">
        <v>110</v>
      </c>
      <c r="AH22" s="15">
        <v>2.9</v>
      </c>
      <c r="AI22" s="15">
        <v>7.84</v>
      </c>
      <c r="AJ22" s="15">
        <v>6.9</v>
      </c>
      <c r="AK22" s="15">
        <v>143.74</v>
      </c>
      <c r="AL22" s="17">
        <v>7.2</v>
      </c>
    </row>
    <row r="23" spans="1:38" x14ac:dyDescent="0.25">
      <c r="A23" s="13">
        <v>372</v>
      </c>
      <c r="B23" s="250" t="s">
        <v>191</v>
      </c>
      <c r="C23" s="249"/>
      <c r="D23" s="14">
        <v>150</v>
      </c>
      <c r="E23" s="15">
        <v>0.1</v>
      </c>
      <c r="F23" s="15">
        <v>0.1</v>
      </c>
      <c r="G23" s="15">
        <v>11.9</v>
      </c>
      <c r="H23" s="16">
        <v>50</v>
      </c>
      <c r="I23" s="17">
        <v>1.3</v>
      </c>
      <c r="J23" s="13">
        <v>372</v>
      </c>
      <c r="K23" s="260" t="s">
        <v>191</v>
      </c>
      <c r="L23" s="260"/>
      <c r="M23" s="14">
        <v>180</v>
      </c>
      <c r="N23" s="16">
        <v>0.13</v>
      </c>
      <c r="O23" s="16">
        <v>0.12155000000000001</v>
      </c>
      <c r="P23" s="15">
        <v>14.219900000000001</v>
      </c>
      <c r="Q23" s="16">
        <v>60.23</v>
      </c>
      <c r="R23" s="20">
        <v>1.5</v>
      </c>
      <c r="U23" s="13">
        <v>372</v>
      </c>
      <c r="V23" s="250" t="s">
        <v>191</v>
      </c>
      <c r="W23" s="249"/>
      <c r="X23" s="14">
        <v>150</v>
      </c>
      <c r="Y23" s="15">
        <v>0.1</v>
      </c>
      <c r="Z23" s="15">
        <v>0.1</v>
      </c>
      <c r="AA23" s="15">
        <v>11.9</v>
      </c>
      <c r="AB23" s="16">
        <v>50</v>
      </c>
      <c r="AC23" s="17">
        <v>1.3</v>
      </c>
      <c r="AD23" s="13">
        <v>372</v>
      </c>
      <c r="AE23" s="260" t="s">
        <v>191</v>
      </c>
      <c r="AF23" s="260"/>
      <c r="AG23" s="14">
        <v>180</v>
      </c>
      <c r="AH23" s="16">
        <v>0.13</v>
      </c>
      <c r="AI23" s="16">
        <v>0.12155000000000001</v>
      </c>
      <c r="AJ23" s="15">
        <v>14.219900000000001</v>
      </c>
      <c r="AK23" s="16">
        <v>60.23</v>
      </c>
      <c r="AL23" s="20">
        <v>1.5</v>
      </c>
    </row>
    <row r="24" spans="1:38" ht="18" customHeight="1" x14ac:dyDescent="0.25">
      <c r="A24" s="13"/>
      <c r="B24" s="90" t="s">
        <v>373</v>
      </c>
      <c r="C24" s="91" t="s">
        <v>377</v>
      </c>
      <c r="D24" s="14"/>
      <c r="E24" s="15"/>
      <c r="F24" s="15"/>
      <c r="G24" s="15"/>
      <c r="H24" s="16"/>
      <c r="I24" s="17"/>
      <c r="J24" s="13"/>
      <c r="K24" s="267" t="s">
        <v>369</v>
      </c>
      <c r="L24" s="210"/>
      <c r="M24" s="25" t="s">
        <v>370</v>
      </c>
      <c r="N24" s="27">
        <v>0</v>
      </c>
      <c r="O24" s="25">
        <v>0</v>
      </c>
      <c r="P24" s="32">
        <v>0</v>
      </c>
      <c r="Q24" s="136">
        <v>0</v>
      </c>
      <c r="R24" s="136"/>
      <c r="U24" s="13"/>
      <c r="V24" s="90" t="s">
        <v>373</v>
      </c>
      <c r="W24" s="91" t="s">
        <v>377</v>
      </c>
      <c r="X24" s="14"/>
      <c r="Y24" s="15"/>
      <c r="Z24" s="15"/>
      <c r="AA24" s="15"/>
      <c r="AB24" s="16"/>
      <c r="AC24" s="17"/>
      <c r="AD24" s="13"/>
      <c r="AE24" s="267" t="s">
        <v>369</v>
      </c>
      <c r="AF24" s="210"/>
      <c r="AG24" s="25" t="s">
        <v>370</v>
      </c>
      <c r="AH24" s="27">
        <v>0</v>
      </c>
      <c r="AI24" s="25">
        <v>0</v>
      </c>
      <c r="AJ24" s="32">
        <v>0</v>
      </c>
      <c r="AK24" s="136">
        <v>0</v>
      </c>
      <c r="AL24" s="136"/>
    </row>
    <row r="25" spans="1:38" x14ac:dyDescent="0.25">
      <c r="A25" s="13"/>
      <c r="B25" s="250" t="s">
        <v>35</v>
      </c>
      <c r="C25" s="249"/>
      <c r="D25" s="14">
        <v>20</v>
      </c>
      <c r="E25" s="15">
        <v>1.51</v>
      </c>
      <c r="F25" s="16">
        <v>0.54220000000000002</v>
      </c>
      <c r="G25" s="15">
        <v>9.7200000000000006</v>
      </c>
      <c r="H25" s="16">
        <v>48.64</v>
      </c>
      <c r="I25" s="21"/>
      <c r="J25" s="13"/>
      <c r="K25" s="260" t="s">
        <v>23</v>
      </c>
      <c r="L25" s="260"/>
      <c r="M25" s="14">
        <v>30</v>
      </c>
      <c r="N25" s="15">
        <v>2.9</v>
      </c>
      <c r="O25" s="16">
        <v>1.01</v>
      </c>
      <c r="P25" s="16">
        <v>15.6</v>
      </c>
      <c r="Q25" s="16">
        <v>79.099999999999994</v>
      </c>
      <c r="R25" s="20"/>
      <c r="U25" s="13"/>
      <c r="V25" s="250" t="s">
        <v>35</v>
      </c>
      <c r="W25" s="249"/>
      <c r="X25" s="14">
        <v>20</v>
      </c>
      <c r="Y25" s="15">
        <v>1.51</v>
      </c>
      <c r="Z25" s="16">
        <v>0.54220000000000002</v>
      </c>
      <c r="AA25" s="15">
        <v>9.7200000000000006</v>
      </c>
      <c r="AB25" s="16">
        <v>48.64</v>
      </c>
      <c r="AC25" s="21"/>
      <c r="AD25" s="13"/>
      <c r="AE25" s="260" t="s">
        <v>23</v>
      </c>
      <c r="AF25" s="260"/>
      <c r="AG25" s="14">
        <v>30</v>
      </c>
      <c r="AH25" s="15">
        <v>2.9</v>
      </c>
      <c r="AI25" s="16">
        <v>1.01</v>
      </c>
      <c r="AJ25" s="16">
        <v>15.6</v>
      </c>
      <c r="AK25" s="16">
        <v>79.099999999999994</v>
      </c>
      <c r="AL25" s="20"/>
    </row>
    <row r="26" spans="1:38" x14ac:dyDescent="0.25">
      <c r="A26" s="13"/>
      <c r="B26" s="250" t="s">
        <v>36</v>
      </c>
      <c r="C26" s="249"/>
      <c r="D26" s="14">
        <v>20</v>
      </c>
      <c r="E26" s="15">
        <v>1</v>
      </c>
      <c r="F26" s="16">
        <v>0.36</v>
      </c>
      <c r="G26" s="15">
        <v>9.9</v>
      </c>
      <c r="H26" s="16">
        <v>45.6</v>
      </c>
      <c r="I26" s="21"/>
      <c r="J26" s="13"/>
      <c r="K26" s="260" t="s">
        <v>36</v>
      </c>
      <c r="L26" s="260"/>
      <c r="M26" s="14">
        <v>25</v>
      </c>
      <c r="N26" s="16">
        <v>1.47</v>
      </c>
      <c r="O26" s="16">
        <v>0.45</v>
      </c>
      <c r="P26" s="16">
        <v>13.11</v>
      </c>
      <c r="Q26" s="16">
        <v>59.634889999999999</v>
      </c>
      <c r="R26" s="20"/>
      <c r="U26" s="13"/>
      <c r="V26" s="250" t="s">
        <v>36</v>
      </c>
      <c r="W26" s="249"/>
      <c r="X26" s="14">
        <v>20</v>
      </c>
      <c r="Y26" s="15">
        <v>1</v>
      </c>
      <c r="Z26" s="16">
        <v>0.36</v>
      </c>
      <c r="AA26" s="15">
        <v>9.9</v>
      </c>
      <c r="AB26" s="16">
        <v>45.6</v>
      </c>
      <c r="AC26" s="21"/>
      <c r="AD26" s="13"/>
      <c r="AE26" s="260" t="s">
        <v>36</v>
      </c>
      <c r="AF26" s="260"/>
      <c r="AG26" s="14">
        <v>25</v>
      </c>
      <c r="AH26" s="16">
        <v>1.47</v>
      </c>
      <c r="AI26" s="16">
        <v>0.45</v>
      </c>
      <c r="AJ26" s="16">
        <v>13.11</v>
      </c>
      <c r="AK26" s="16">
        <v>59.634889999999999</v>
      </c>
      <c r="AL26" s="20"/>
    </row>
    <row r="27" spans="1:38" x14ac:dyDescent="0.25">
      <c r="A27" s="261" t="s">
        <v>38</v>
      </c>
      <c r="B27" s="256"/>
      <c r="C27" s="256"/>
      <c r="D27" s="256"/>
      <c r="E27" s="256"/>
      <c r="F27" s="256"/>
      <c r="G27" s="256"/>
      <c r="H27" s="256"/>
      <c r="I27" s="257"/>
      <c r="J27" s="261"/>
      <c r="K27" s="256"/>
      <c r="L27" s="256"/>
      <c r="M27" s="256"/>
      <c r="N27" s="256"/>
      <c r="O27" s="256"/>
      <c r="P27" s="256"/>
      <c r="Q27" s="256"/>
      <c r="R27" s="257"/>
      <c r="U27" s="261" t="s">
        <v>38</v>
      </c>
      <c r="V27" s="256"/>
      <c r="W27" s="256"/>
      <c r="X27" s="256"/>
      <c r="Y27" s="256"/>
      <c r="Z27" s="256"/>
      <c r="AA27" s="256"/>
      <c r="AB27" s="256"/>
      <c r="AC27" s="257"/>
      <c r="AD27" s="261"/>
      <c r="AE27" s="256"/>
      <c r="AF27" s="256"/>
      <c r="AG27" s="256"/>
      <c r="AH27" s="256"/>
      <c r="AI27" s="256"/>
      <c r="AJ27" s="256"/>
      <c r="AK27" s="256"/>
      <c r="AL27" s="257"/>
    </row>
    <row r="28" spans="1:38" ht="21.6" customHeight="1" x14ac:dyDescent="0.25">
      <c r="A28" s="30">
        <v>738</v>
      </c>
      <c r="B28" s="209" t="s">
        <v>192</v>
      </c>
      <c r="C28" s="210"/>
      <c r="D28" s="25">
        <v>60</v>
      </c>
      <c r="E28" s="26">
        <v>4</v>
      </c>
      <c r="F28" s="26">
        <v>2.9</v>
      </c>
      <c r="G28" s="26">
        <v>30.4</v>
      </c>
      <c r="H28" s="27">
        <v>158.6</v>
      </c>
      <c r="I28" s="32">
        <v>0.04</v>
      </c>
      <c r="J28" s="30">
        <v>738</v>
      </c>
      <c r="K28" s="228" t="s">
        <v>327</v>
      </c>
      <c r="L28" s="228"/>
      <c r="M28" s="25">
        <v>70</v>
      </c>
      <c r="N28" s="26">
        <v>4.7</v>
      </c>
      <c r="O28" s="26">
        <v>3.14</v>
      </c>
      <c r="P28" s="26">
        <v>35.4</v>
      </c>
      <c r="Q28" s="26">
        <v>185</v>
      </c>
      <c r="R28" s="32">
        <v>0.05</v>
      </c>
      <c r="U28" s="30">
        <v>738</v>
      </c>
      <c r="V28" s="209" t="s">
        <v>192</v>
      </c>
      <c r="W28" s="210"/>
      <c r="X28" s="25">
        <v>60</v>
      </c>
      <c r="Y28" s="26">
        <v>4</v>
      </c>
      <c r="Z28" s="26">
        <v>2.9</v>
      </c>
      <c r="AA28" s="26">
        <v>30.4</v>
      </c>
      <c r="AB28" s="27">
        <v>158.6</v>
      </c>
      <c r="AC28" s="32">
        <v>0.04</v>
      </c>
      <c r="AD28" s="30">
        <v>738</v>
      </c>
      <c r="AE28" s="228" t="s">
        <v>327</v>
      </c>
      <c r="AF28" s="228"/>
      <c r="AG28" s="25">
        <v>70</v>
      </c>
      <c r="AH28" s="26">
        <v>4.7</v>
      </c>
      <c r="AI28" s="26">
        <v>3.14</v>
      </c>
      <c r="AJ28" s="26">
        <v>35.4</v>
      </c>
      <c r="AK28" s="26">
        <v>185</v>
      </c>
      <c r="AL28" s="32">
        <v>0.05</v>
      </c>
    </row>
    <row r="29" spans="1:38" x14ac:dyDescent="0.25">
      <c r="A29" s="30"/>
      <c r="B29" s="209" t="s">
        <v>83</v>
      </c>
      <c r="C29" s="210"/>
      <c r="D29" s="25">
        <v>160</v>
      </c>
      <c r="E29" s="26">
        <v>4.3</v>
      </c>
      <c r="F29" s="26">
        <v>4.8</v>
      </c>
      <c r="G29" s="26">
        <v>7.1</v>
      </c>
      <c r="H29" s="27">
        <v>90</v>
      </c>
      <c r="I29" s="28">
        <v>12.8</v>
      </c>
      <c r="J29" s="30"/>
      <c r="K29" s="209" t="s">
        <v>83</v>
      </c>
      <c r="L29" s="210"/>
      <c r="M29" s="25">
        <v>185</v>
      </c>
      <c r="N29" s="26">
        <v>5.2</v>
      </c>
      <c r="O29" s="26">
        <v>5.8</v>
      </c>
      <c r="P29" s="26">
        <v>8.5</v>
      </c>
      <c r="Q29" s="27">
        <v>108</v>
      </c>
      <c r="R29" s="32">
        <v>14.5</v>
      </c>
      <c r="U29" s="30"/>
      <c r="V29" s="209" t="s">
        <v>83</v>
      </c>
      <c r="W29" s="210"/>
      <c r="X29" s="25">
        <v>160</v>
      </c>
      <c r="Y29" s="26">
        <v>4.3</v>
      </c>
      <c r="Z29" s="26">
        <v>4.8</v>
      </c>
      <c r="AA29" s="26">
        <v>7.1</v>
      </c>
      <c r="AB29" s="27">
        <v>90</v>
      </c>
      <c r="AC29" s="28">
        <v>12.8</v>
      </c>
      <c r="AD29" s="30"/>
      <c r="AE29" s="209" t="s">
        <v>83</v>
      </c>
      <c r="AF29" s="210"/>
      <c r="AG29" s="25">
        <v>185</v>
      </c>
      <c r="AH29" s="26">
        <v>5.2</v>
      </c>
      <c r="AI29" s="26">
        <v>5.8</v>
      </c>
      <c r="AJ29" s="26">
        <v>8.5</v>
      </c>
      <c r="AK29" s="27">
        <v>108</v>
      </c>
      <c r="AL29" s="32">
        <v>14.5</v>
      </c>
    </row>
    <row r="30" spans="1:38" x14ac:dyDescent="0.25">
      <c r="A30" s="261" t="s">
        <v>42</v>
      </c>
      <c r="B30" s="256"/>
      <c r="C30" s="256"/>
      <c r="D30" s="256"/>
      <c r="E30" s="256"/>
      <c r="F30" s="256"/>
      <c r="G30" s="256"/>
      <c r="H30" s="256"/>
      <c r="I30" s="257"/>
      <c r="J30" s="261"/>
      <c r="K30" s="256"/>
      <c r="L30" s="256"/>
      <c r="M30" s="256"/>
      <c r="N30" s="256"/>
      <c r="O30" s="256"/>
      <c r="P30" s="256"/>
      <c r="Q30" s="256"/>
      <c r="R30" s="257"/>
      <c r="U30" s="261" t="s">
        <v>42</v>
      </c>
      <c r="V30" s="256"/>
      <c r="W30" s="256"/>
      <c r="X30" s="256"/>
      <c r="Y30" s="256"/>
      <c r="Z30" s="256"/>
      <c r="AA30" s="256"/>
      <c r="AB30" s="256"/>
      <c r="AC30" s="257"/>
      <c r="AD30" s="261"/>
      <c r="AE30" s="256"/>
      <c r="AF30" s="256"/>
      <c r="AG30" s="256"/>
      <c r="AH30" s="256"/>
      <c r="AI30" s="256"/>
      <c r="AJ30" s="256"/>
      <c r="AK30" s="256"/>
      <c r="AL30" s="257"/>
    </row>
    <row r="31" spans="1:38" x14ac:dyDescent="0.25">
      <c r="A31" s="30">
        <v>13</v>
      </c>
      <c r="B31" s="250" t="s">
        <v>43</v>
      </c>
      <c r="C31" s="249"/>
      <c r="D31" s="14">
        <v>40</v>
      </c>
      <c r="E31" s="15">
        <v>0.2</v>
      </c>
      <c r="F31" s="15">
        <v>2.9</v>
      </c>
      <c r="G31" s="15">
        <v>1</v>
      </c>
      <c r="H31" s="16">
        <v>30.6</v>
      </c>
      <c r="I31" s="17">
        <v>4.3</v>
      </c>
      <c r="J31" s="30">
        <v>13</v>
      </c>
      <c r="K31" s="228" t="s">
        <v>43</v>
      </c>
      <c r="L31" s="228"/>
      <c r="M31" s="25">
        <v>60</v>
      </c>
      <c r="N31" s="26">
        <v>0.3</v>
      </c>
      <c r="O31" s="26">
        <v>4.4000000000000004</v>
      </c>
      <c r="P31" s="26">
        <v>1.6</v>
      </c>
      <c r="Q31" s="27">
        <v>45.97</v>
      </c>
      <c r="R31" s="28">
        <v>5.0999999999999996</v>
      </c>
      <c r="U31" s="30">
        <v>13</v>
      </c>
      <c r="V31" s="250" t="s">
        <v>43</v>
      </c>
      <c r="W31" s="249"/>
      <c r="X31" s="14">
        <v>40</v>
      </c>
      <c r="Y31" s="15">
        <v>0.2</v>
      </c>
      <c r="Z31" s="15">
        <v>2.9</v>
      </c>
      <c r="AA31" s="15">
        <v>1</v>
      </c>
      <c r="AB31" s="16">
        <v>30.6</v>
      </c>
      <c r="AC31" s="17">
        <v>4.3</v>
      </c>
      <c r="AD31" s="30">
        <v>13</v>
      </c>
      <c r="AE31" s="228" t="s">
        <v>43</v>
      </c>
      <c r="AF31" s="228"/>
      <c r="AG31" s="25">
        <v>60</v>
      </c>
      <c r="AH31" s="26">
        <v>0.3</v>
      </c>
      <c r="AI31" s="26">
        <v>4.4000000000000004</v>
      </c>
      <c r="AJ31" s="26">
        <v>1.6</v>
      </c>
      <c r="AK31" s="27">
        <v>45.97</v>
      </c>
      <c r="AL31" s="28">
        <v>5.0999999999999996</v>
      </c>
    </row>
    <row r="32" spans="1:38" ht="28.15" customHeight="1" x14ac:dyDescent="0.25">
      <c r="A32" s="30">
        <v>305</v>
      </c>
      <c r="B32" s="209" t="s">
        <v>193</v>
      </c>
      <c r="C32" s="210"/>
      <c r="D32" s="25">
        <v>60</v>
      </c>
      <c r="E32" s="26">
        <v>6.3</v>
      </c>
      <c r="F32" s="26">
        <v>7.1</v>
      </c>
      <c r="G32" s="26">
        <v>5.8</v>
      </c>
      <c r="H32" s="27">
        <v>108.6</v>
      </c>
      <c r="I32" s="28">
        <v>0.9</v>
      </c>
      <c r="J32" s="13">
        <v>305</v>
      </c>
      <c r="K32" s="260" t="s">
        <v>154</v>
      </c>
      <c r="L32" s="260"/>
      <c r="M32" s="14">
        <v>70</v>
      </c>
      <c r="N32" s="15">
        <v>7.4</v>
      </c>
      <c r="O32" s="15">
        <v>8.1999999999999993</v>
      </c>
      <c r="P32" s="15">
        <v>6.8</v>
      </c>
      <c r="Q32" s="16">
        <v>126.7</v>
      </c>
      <c r="R32" s="20">
        <v>0.97</v>
      </c>
      <c r="U32" s="30">
        <v>305</v>
      </c>
      <c r="V32" s="209" t="s">
        <v>193</v>
      </c>
      <c r="W32" s="210"/>
      <c r="X32" s="25">
        <v>60</v>
      </c>
      <c r="Y32" s="26">
        <v>6.3</v>
      </c>
      <c r="Z32" s="26">
        <v>7.1</v>
      </c>
      <c r="AA32" s="26">
        <v>5.8</v>
      </c>
      <c r="AB32" s="27">
        <v>108.6</v>
      </c>
      <c r="AC32" s="28">
        <v>0.9</v>
      </c>
      <c r="AD32" s="13">
        <v>305</v>
      </c>
      <c r="AE32" s="260" t="s">
        <v>154</v>
      </c>
      <c r="AF32" s="260"/>
      <c r="AG32" s="14">
        <v>70</v>
      </c>
      <c r="AH32" s="15">
        <v>7.4</v>
      </c>
      <c r="AI32" s="15">
        <v>8.1999999999999993</v>
      </c>
      <c r="AJ32" s="15">
        <v>6.8</v>
      </c>
      <c r="AK32" s="16">
        <v>126.7</v>
      </c>
      <c r="AL32" s="20">
        <v>0.97</v>
      </c>
    </row>
    <row r="33" spans="1:38" x14ac:dyDescent="0.25">
      <c r="A33" s="13">
        <v>354</v>
      </c>
      <c r="B33" s="250" t="s">
        <v>155</v>
      </c>
      <c r="C33" s="249"/>
      <c r="D33" s="14">
        <v>15</v>
      </c>
      <c r="E33" s="15">
        <v>0.2</v>
      </c>
      <c r="F33" s="15">
        <v>0.9</v>
      </c>
      <c r="G33" s="15">
        <v>1.2</v>
      </c>
      <c r="H33" s="15">
        <v>16.100000000000001</v>
      </c>
      <c r="I33" s="17">
        <v>0.24</v>
      </c>
      <c r="J33" s="13">
        <v>355</v>
      </c>
      <c r="K33" s="260" t="s">
        <v>328</v>
      </c>
      <c r="L33" s="260"/>
      <c r="M33" s="14">
        <v>30</v>
      </c>
      <c r="N33" s="15">
        <v>0.4</v>
      </c>
      <c r="O33" s="15">
        <v>1.8</v>
      </c>
      <c r="P33" s="15">
        <v>3.2</v>
      </c>
      <c r="Q33" s="15">
        <v>32.799999999999997</v>
      </c>
      <c r="R33" s="17">
        <v>0.4</v>
      </c>
      <c r="U33" s="13">
        <v>354</v>
      </c>
      <c r="V33" s="250" t="s">
        <v>155</v>
      </c>
      <c r="W33" s="249"/>
      <c r="X33" s="14">
        <v>15</v>
      </c>
      <c r="Y33" s="15">
        <v>0.2</v>
      </c>
      <c r="Z33" s="15">
        <v>0.9</v>
      </c>
      <c r="AA33" s="15">
        <v>1.2</v>
      </c>
      <c r="AB33" s="15">
        <v>16.100000000000001</v>
      </c>
      <c r="AC33" s="17">
        <v>0.24</v>
      </c>
      <c r="AD33" s="13">
        <v>355</v>
      </c>
      <c r="AE33" s="260" t="s">
        <v>328</v>
      </c>
      <c r="AF33" s="260"/>
      <c r="AG33" s="14">
        <v>30</v>
      </c>
      <c r="AH33" s="15">
        <v>0.4</v>
      </c>
      <c r="AI33" s="15">
        <v>1.8</v>
      </c>
      <c r="AJ33" s="15">
        <v>3.2</v>
      </c>
      <c r="AK33" s="15">
        <v>32.799999999999997</v>
      </c>
      <c r="AL33" s="17">
        <v>0.4</v>
      </c>
    </row>
    <row r="34" spans="1:38" x14ac:dyDescent="0.25">
      <c r="A34" s="13">
        <v>321</v>
      </c>
      <c r="B34" s="250" t="s">
        <v>87</v>
      </c>
      <c r="C34" s="249"/>
      <c r="D34" s="14">
        <v>110</v>
      </c>
      <c r="E34" s="15">
        <v>2.2000000000000002</v>
      </c>
      <c r="F34" s="15">
        <v>5.0999999999999996</v>
      </c>
      <c r="G34" s="15">
        <v>12.8</v>
      </c>
      <c r="H34" s="16">
        <v>116</v>
      </c>
      <c r="I34" s="17">
        <v>6</v>
      </c>
      <c r="J34" s="13">
        <v>321</v>
      </c>
      <c r="K34" s="260" t="s">
        <v>87</v>
      </c>
      <c r="L34" s="260"/>
      <c r="M34" s="14">
        <v>120</v>
      </c>
      <c r="N34" s="15">
        <v>2.4</v>
      </c>
      <c r="O34" s="15">
        <v>5.2</v>
      </c>
      <c r="P34" s="14">
        <v>13</v>
      </c>
      <c r="Q34" s="16">
        <v>120.3</v>
      </c>
      <c r="R34" s="20">
        <v>6.5</v>
      </c>
      <c r="U34" s="13">
        <v>321</v>
      </c>
      <c r="V34" s="250" t="s">
        <v>87</v>
      </c>
      <c r="W34" s="249"/>
      <c r="X34" s="14">
        <v>110</v>
      </c>
      <c r="Y34" s="15">
        <v>2.2000000000000002</v>
      </c>
      <c r="Z34" s="15">
        <v>5.0999999999999996</v>
      </c>
      <c r="AA34" s="15">
        <v>12.8</v>
      </c>
      <c r="AB34" s="16">
        <v>116</v>
      </c>
      <c r="AC34" s="17">
        <v>6</v>
      </c>
      <c r="AD34" s="13">
        <v>321</v>
      </c>
      <c r="AE34" s="260" t="s">
        <v>87</v>
      </c>
      <c r="AF34" s="260"/>
      <c r="AG34" s="14">
        <v>120</v>
      </c>
      <c r="AH34" s="15">
        <v>2.4</v>
      </c>
      <c r="AI34" s="15">
        <v>5.2</v>
      </c>
      <c r="AJ34" s="14">
        <v>13</v>
      </c>
      <c r="AK34" s="16">
        <v>120.3</v>
      </c>
      <c r="AL34" s="20">
        <v>6.5</v>
      </c>
    </row>
    <row r="35" spans="1:38" x14ac:dyDescent="0.25">
      <c r="A35" s="13">
        <v>392</v>
      </c>
      <c r="B35" s="250" t="s">
        <v>67</v>
      </c>
      <c r="C35" s="249"/>
      <c r="D35" s="33" t="s">
        <v>68</v>
      </c>
      <c r="E35" s="15">
        <v>1</v>
      </c>
      <c r="F35" s="15">
        <v>1.2</v>
      </c>
      <c r="G35" s="15">
        <v>9.1999999999999993</v>
      </c>
      <c r="H35" s="16">
        <v>52.4</v>
      </c>
      <c r="I35" s="17">
        <v>1.1000000000000001</v>
      </c>
      <c r="J35" s="13">
        <v>392</v>
      </c>
      <c r="K35" s="250" t="s">
        <v>67</v>
      </c>
      <c r="L35" s="249"/>
      <c r="M35" s="33" t="s">
        <v>286</v>
      </c>
      <c r="N35" s="15">
        <v>1.2</v>
      </c>
      <c r="O35" s="15">
        <v>1.548</v>
      </c>
      <c r="P35" s="15">
        <v>12</v>
      </c>
      <c r="Q35" s="15">
        <v>64</v>
      </c>
      <c r="R35" s="20">
        <v>1.3</v>
      </c>
      <c r="U35" s="13">
        <v>392</v>
      </c>
      <c r="V35" s="250" t="s">
        <v>67</v>
      </c>
      <c r="W35" s="249"/>
      <c r="X35" s="33" t="s">
        <v>68</v>
      </c>
      <c r="Y35" s="15">
        <v>1</v>
      </c>
      <c r="Z35" s="15">
        <v>1.2</v>
      </c>
      <c r="AA35" s="15">
        <v>9.1999999999999993</v>
      </c>
      <c r="AB35" s="16">
        <v>52.4</v>
      </c>
      <c r="AC35" s="17">
        <v>1.1000000000000001</v>
      </c>
      <c r="AD35" s="13">
        <v>392</v>
      </c>
      <c r="AE35" s="250" t="s">
        <v>67</v>
      </c>
      <c r="AF35" s="249"/>
      <c r="AG35" s="33" t="s">
        <v>286</v>
      </c>
      <c r="AH35" s="15">
        <v>1.2</v>
      </c>
      <c r="AI35" s="15">
        <v>1.548</v>
      </c>
      <c r="AJ35" s="15">
        <v>12</v>
      </c>
      <c r="AK35" s="15">
        <v>64</v>
      </c>
      <c r="AL35" s="20">
        <v>1.3</v>
      </c>
    </row>
    <row r="36" spans="1:38" x14ac:dyDescent="0.25">
      <c r="A36" s="13"/>
      <c r="B36" s="250" t="s">
        <v>23</v>
      </c>
      <c r="C36" s="249"/>
      <c r="D36" s="14">
        <v>20</v>
      </c>
      <c r="E36" s="15">
        <v>1.51</v>
      </c>
      <c r="F36" s="16">
        <v>0.54220000000000002</v>
      </c>
      <c r="G36" s="15">
        <v>9.7200000000000006</v>
      </c>
      <c r="H36" s="16">
        <v>48.64</v>
      </c>
      <c r="I36" s="21"/>
      <c r="J36" s="13"/>
      <c r="K36" s="260" t="s">
        <v>36</v>
      </c>
      <c r="L36" s="260"/>
      <c r="M36" s="14">
        <v>25</v>
      </c>
      <c r="N36" s="16">
        <v>1.47</v>
      </c>
      <c r="O36" s="16">
        <v>0.45</v>
      </c>
      <c r="P36" s="16">
        <v>13.11</v>
      </c>
      <c r="Q36" s="16">
        <v>59.634889999999999</v>
      </c>
      <c r="R36" s="20"/>
      <c r="U36" s="13"/>
      <c r="V36" s="250" t="s">
        <v>23</v>
      </c>
      <c r="W36" s="249"/>
      <c r="X36" s="14">
        <v>20</v>
      </c>
      <c r="Y36" s="15">
        <v>1.51</v>
      </c>
      <c r="Z36" s="16">
        <v>0.54220000000000002</v>
      </c>
      <c r="AA36" s="15">
        <v>9.7200000000000006</v>
      </c>
      <c r="AB36" s="16">
        <v>48.64</v>
      </c>
      <c r="AC36" s="21"/>
      <c r="AD36" s="13"/>
      <c r="AE36" s="260" t="s">
        <v>36</v>
      </c>
      <c r="AF36" s="260"/>
      <c r="AG36" s="14">
        <v>25</v>
      </c>
      <c r="AH36" s="16">
        <v>1.47</v>
      </c>
      <c r="AI36" s="16">
        <v>0.45</v>
      </c>
      <c r="AJ36" s="16">
        <v>13.11</v>
      </c>
      <c r="AK36" s="16">
        <v>59.634889999999999</v>
      </c>
      <c r="AL36" s="20"/>
    </row>
    <row r="37" spans="1:38" ht="15.75" thickBot="1" x14ac:dyDescent="0.3">
      <c r="A37" s="13"/>
      <c r="B37" s="268" t="s">
        <v>36</v>
      </c>
      <c r="C37" s="241"/>
      <c r="D37" s="14">
        <v>20</v>
      </c>
      <c r="E37" s="15">
        <v>1</v>
      </c>
      <c r="F37" s="16">
        <v>0.36</v>
      </c>
      <c r="G37" s="15">
        <v>9.9</v>
      </c>
      <c r="H37" s="16">
        <v>45.6</v>
      </c>
      <c r="I37" s="21"/>
      <c r="J37" s="13"/>
      <c r="K37" s="260" t="s">
        <v>23</v>
      </c>
      <c r="L37" s="260"/>
      <c r="M37" s="14">
        <v>20</v>
      </c>
      <c r="N37" s="15">
        <v>1.5</v>
      </c>
      <c r="O37" s="16">
        <v>0.54220000000000002</v>
      </c>
      <c r="P37" s="15">
        <v>9.7200000000000006</v>
      </c>
      <c r="Q37" s="16">
        <v>48.64</v>
      </c>
      <c r="R37" s="21"/>
      <c r="U37" s="13"/>
      <c r="V37" s="268" t="s">
        <v>36</v>
      </c>
      <c r="W37" s="241"/>
      <c r="X37" s="14">
        <v>20</v>
      </c>
      <c r="Y37" s="15">
        <v>1</v>
      </c>
      <c r="Z37" s="16">
        <v>0.36</v>
      </c>
      <c r="AA37" s="15">
        <v>9.9</v>
      </c>
      <c r="AB37" s="16">
        <v>45.6</v>
      </c>
      <c r="AC37" s="21"/>
      <c r="AD37" s="13"/>
      <c r="AE37" s="260" t="s">
        <v>23</v>
      </c>
      <c r="AF37" s="260"/>
      <c r="AG37" s="14">
        <v>20</v>
      </c>
      <c r="AH37" s="15">
        <v>1.5</v>
      </c>
      <c r="AI37" s="16">
        <v>0.54220000000000002</v>
      </c>
      <c r="AJ37" s="15">
        <v>9.7200000000000006</v>
      </c>
      <c r="AK37" s="16">
        <v>48.64</v>
      </c>
      <c r="AL37" s="21"/>
    </row>
    <row r="38" spans="1:38" ht="48" customHeight="1" x14ac:dyDescent="0.25">
      <c r="A38" s="269" t="s">
        <v>194</v>
      </c>
      <c r="B38" s="270"/>
      <c r="C38" s="270"/>
      <c r="D38" s="271"/>
      <c r="E38" s="238" t="s">
        <v>11</v>
      </c>
      <c r="F38" s="238"/>
      <c r="G38" s="238"/>
      <c r="H38" s="237" t="s">
        <v>12</v>
      </c>
      <c r="I38" s="34" t="s">
        <v>13</v>
      </c>
      <c r="J38" s="269" t="s">
        <v>329</v>
      </c>
      <c r="K38" s="270"/>
      <c r="L38" s="270"/>
      <c r="M38" s="271"/>
      <c r="N38" s="238" t="s">
        <v>11</v>
      </c>
      <c r="O38" s="238"/>
      <c r="P38" s="238"/>
      <c r="Q38" s="237" t="s">
        <v>12</v>
      </c>
      <c r="R38" s="34" t="s">
        <v>13</v>
      </c>
      <c r="U38" s="269" t="s">
        <v>194</v>
      </c>
      <c r="V38" s="270"/>
      <c r="W38" s="270"/>
      <c r="X38" s="271"/>
      <c r="Y38" s="238" t="s">
        <v>11</v>
      </c>
      <c r="Z38" s="238"/>
      <c r="AA38" s="238"/>
      <c r="AB38" s="237" t="s">
        <v>12</v>
      </c>
      <c r="AC38" s="34" t="s">
        <v>13</v>
      </c>
      <c r="AD38" s="269" t="s">
        <v>329</v>
      </c>
      <c r="AE38" s="270"/>
      <c r="AF38" s="270"/>
      <c r="AG38" s="271"/>
      <c r="AH38" s="238" t="s">
        <v>11</v>
      </c>
      <c r="AI38" s="238"/>
      <c r="AJ38" s="238"/>
      <c r="AK38" s="237" t="s">
        <v>12</v>
      </c>
      <c r="AL38" s="34" t="s">
        <v>13</v>
      </c>
    </row>
    <row r="39" spans="1:38" x14ac:dyDescent="0.25">
      <c r="A39" s="272"/>
      <c r="B39" s="273"/>
      <c r="C39" s="273"/>
      <c r="D39" s="274"/>
      <c r="E39" s="135" t="s">
        <v>14</v>
      </c>
      <c r="F39" s="135" t="s">
        <v>15</v>
      </c>
      <c r="G39" s="135" t="s">
        <v>16</v>
      </c>
      <c r="H39" s="239"/>
      <c r="I39" s="36" t="s">
        <v>17</v>
      </c>
      <c r="J39" s="272"/>
      <c r="K39" s="273"/>
      <c r="L39" s="273"/>
      <c r="M39" s="274"/>
      <c r="N39" s="135" t="s">
        <v>14</v>
      </c>
      <c r="O39" s="135" t="s">
        <v>15</v>
      </c>
      <c r="P39" s="135" t="s">
        <v>16</v>
      </c>
      <c r="Q39" s="239"/>
      <c r="R39" s="36" t="s">
        <v>17</v>
      </c>
      <c r="U39" s="272"/>
      <c r="V39" s="273"/>
      <c r="W39" s="273"/>
      <c r="X39" s="274"/>
      <c r="Y39" s="135" t="s">
        <v>14</v>
      </c>
      <c r="Z39" s="135" t="s">
        <v>15</v>
      </c>
      <c r="AA39" s="135" t="s">
        <v>16</v>
      </c>
      <c r="AB39" s="239"/>
      <c r="AC39" s="36" t="s">
        <v>17</v>
      </c>
      <c r="AD39" s="272"/>
      <c r="AE39" s="273"/>
      <c r="AF39" s="273"/>
      <c r="AG39" s="274"/>
      <c r="AH39" s="135" t="s">
        <v>14</v>
      </c>
      <c r="AI39" s="135" t="s">
        <v>15</v>
      </c>
      <c r="AJ39" s="135" t="s">
        <v>16</v>
      </c>
      <c r="AK39" s="239"/>
      <c r="AL39" s="36" t="s">
        <v>17</v>
      </c>
    </row>
    <row r="40" spans="1:38" ht="15.75" thickBot="1" x14ac:dyDescent="0.3">
      <c r="A40" s="275"/>
      <c r="B40" s="276"/>
      <c r="C40" s="276"/>
      <c r="D40" s="277"/>
      <c r="E40" s="37">
        <f>E37+E36+E35+E34+E33+E32+E31+E29+E28+E26+E25+E23+E22+E21+E20+E19+E17+E15+E14+E13+E12+E11</f>
        <v>47.019999999999996</v>
      </c>
      <c r="F40" s="37">
        <f>F37+F36+F35+F34+F33+F32+F31+F29+F28+F26+F25+F23+F22+F21+F20+F19+F17+F15+F14+F13+F12+F11</f>
        <v>58.176600000000008</v>
      </c>
      <c r="G40" s="37">
        <f>G37+G36+G35+G34+G33+G32+G31+G29+G28+G26+G25+G23+G22+G21+G20+G19+G17+G15+G14+G13+G12+G11</f>
        <v>191.46000000000004</v>
      </c>
      <c r="H40" s="37">
        <f>H37+H36+H35+H34+H33+H32+H31+H29+H28+H26+H25+H23+H22+H21+H20+H19+H17+H15+H14+H13+H12+H11</f>
        <v>1514.9700000000003</v>
      </c>
      <c r="I40" s="38">
        <f>I37+I36+I35+I34+I33+I32+I31+I29+I28+I26+I25+I23+I22+I21+I20+I19+I17+I15+I14+I13+I12+I11</f>
        <v>62.03</v>
      </c>
      <c r="J40" s="275"/>
      <c r="K40" s="276"/>
      <c r="L40" s="276"/>
      <c r="M40" s="277"/>
      <c r="N40" s="37">
        <f>N37+N36+N35+N34+N33+N32+N31+N29+N28+N26+N25+N23+N22+N21+N20+N19+N17+N15+N14+N13+N12+N11</f>
        <v>60.48</v>
      </c>
      <c r="O40" s="37">
        <f>O37+O36+O35+O34+O33+O32+O31+O29+O28+O26+O25+O23+O22+O21+O20+O19+O17+O15+O14+O13+O12+O11</f>
        <v>75.521749999999997</v>
      </c>
      <c r="P40" s="37">
        <f>P37+P36+P35+P34+P33+P32+P31+P29+P28+P26+P25+P23+P22+P21+P20+P19+P17+P15+P14+P13+P12+P11</f>
        <v>225.87990000000002</v>
      </c>
      <c r="Q40" s="37">
        <f>Q37+Q36+Q35+Q34+Q33+Q32+Q31+Q29+Q28+Q26+Q25+Q23+Q22+Q21+Q20+Q19+Q17+Q15+Q14+Q13+Q12+Q11</f>
        <v>1838.9597800000001</v>
      </c>
      <c r="R40" s="38">
        <f>R37+R36+R35+R34+R33+R32+R31+R29+R28+R26+R25+R23+R22+R21+R20+R19+R17+R15+R14+R13+R12+R11</f>
        <v>70.200000000000017</v>
      </c>
      <c r="U40" s="275"/>
      <c r="V40" s="276"/>
      <c r="W40" s="276"/>
      <c r="X40" s="277"/>
      <c r="Y40" s="37">
        <f>Y37+Y36+Y35+Y34+Y33+Y32+Y31+Y29+Y28+Y26+Y25+Y23+Y22+Y21+Y20+Y19+Y17+Y15+Y14+Y13+Y12+Y11</f>
        <v>47.019999999999996</v>
      </c>
      <c r="Z40" s="37">
        <f>Z37+Z36+Z35+Z34+Z33+Z32+Z31+Z29+Z28+Z26+Z25+Z23+Z22+Z21+Z20+Z19+Z17+Z15+Z14+Z13+Z12+Z11</f>
        <v>58.176600000000008</v>
      </c>
      <c r="AA40" s="37">
        <f>AA37+AA36+AA35+AA34+AA33+AA32+AA31+AA29+AA28+AA26+AA25+AA23+AA22+AA21+AA20+AA19+AA17+AA15+AA14+AA13+AA12+AA11</f>
        <v>191.46000000000004</v>
      </c>
      <c r="AB40" s="37">
        <f>AB37+AB36+AB35+AB34+AB33+AB32+AB31+AB29+AB28+AB26+AB25+AB23+AB22+AB21+AB20+AB19+AB17+AB15+AB14+AB13+AB12+AB11</f>
        <v>1514.9700000000003</v>
      </c>
      <c r="AC40" s="38">
        <f>AC37+AC36+AC35+AC34+AC33+AC32+AC31+AC29+AC28+AC26+AC25+AC23+AC22+AC21+AC20+AC19+AC17+AC15+AC14+AC13+AC12+AC11</f>
        <v>62.03</v>
      </c>
      <c r="AD40" s="275"/>
      <c r="AE40" s="276"/>
      <c r="AF40" s="276"/>
      <c r="AG40" s="277"/>
      <c r="AH40" s="37">
        <f>AH37+AH36+AH35+AH34+AH33+AH32+AH31+AH29+AH28+AH26+AH25+AH23+AH22+AH21+AH20+AH19+AH17+AH15+AH14+AH13+AH12+AH11</f>
        <v>60.48</v>
      </c>
      <c r="AI40" s="37">
        <f>AI37+AI36+AI35+AI34+AI33+AI32+AI31+AI29+AI28+AI26+AI25+AI23+AI22+AI21+AI20+AI19+AI17+AI15+AI14+AI13+AI12+AI11</f>
        <v>75.521749999999997</v>
      </c>
      <c r="AJ40" s="37">
        <f>AJ37+AJ36+AJ35+AJ34+AJ33+AJ32+AJ31+AJ29+AJ28+AJ26+AJ25+AJ23+AJ22+AJ21+AJ20+AJ19+AJ17+AJ15+AJ14+AJ13+AJ12+AJ11</f>
        <v>225.87990000000002</v>
      </c>
      <c r="AK40" s="37">
        <f>AK37+AK36+AK35+AK34+AK33+AK32+AK31+AK29+AK28+AK26+AK25+AK23+AK22+AK21+AK20+AK19+AK17+AK15+AK14+AK13+AK12+AK11</f>
        <v>1838.9597800000001</v>
      </c>
      <c r="AL40" s="38">
        <f>AL37+AL36+AL35+AL34+AL33+AL32+AL31+AL29+AL28+AL26+AL25+AL23+AL22+AL21+AL20+AL19+AL17+AL15+AL14+AL13+AL12+AL11</f>
        <v>70.200000000000017</v>
      </c>
    </row>
  </sheetData>
  <mergeCells count="152">
    <mergeCell ref="U38:X40"/>
    <mergeCell ref="Y38:AA38"/>
    <mergeCell ref="AB38:AB39"/>
    <mergeCell ref="AD38:AG40"/>
    <mergeCell ref="AH38:AJ38"/>
    <mergeCell ref="AK38:AK39"/>
    <mergeCell ref="V35:W35"/>
    <mergeCell ref="AE35:AF35"/>
    <mergeCell ref="V36:W36"/>
    <mergeCell ref="AE36:AF36"/>
    <mergeCell ref="V37:W37"/>
    <mergeCell ref="AE37:AF37"/>
    <mergeCell ref="V32:W32"/>
    <mergeCell ref="AE32:AF32"/>
    <mergeCell ref="V33:W33"/>
    <mergeCell ref="AE33:AF33"/>
    <mergeCell ref="V34:W34"/>
    <mergeCell ref="AE34:AF34"/>
    <mergeCell ref="V29:W29"/>
    <mergeCell ref="AE29:AF29"/>
    <mergeCell ref="U30:AC30"/>
    <mergeCell ref="AD30:AL30"/>
    <mergeCell ref="V31:W31"/>
    <mergeCell ref="AE31:AF31"/>
    <mergeCell ref="V26:W26"/>
    <mergeCell ref="AE26:AF26"/>
    <mergeCell ref="U27:AC27"/>
    <mergeCell ref="AD27:AL27"/>
    <mergeCell ref="V28:W28"/>
    <mergeCell ref="AE28:AF28"/>
    <mergeCell ref="V22:W22"/>
    <mergeCell ref="AE22:AF22"/>
    <mergeCell ref="V23:W23"/>
    <mergeCell ref="AE23:AF23"/>
    <mergeCell ref="AE24:AF24"/>
    <mergeCell ref="V25:W25"/>
    <mergeCell ref="AE25:AF25"/>
    <mergeCell ref="V20:W20"/>
    <mergeCell ref="AE20:AF20"/>
    <mergeCell ref="V21:W21"/>
    <mergeCell ref="AE21:AF21"/>
    <mergeCell ref="U16:AC16"/>
    <mergeCell ref="AD16:AL16"/>
    <mergeCell ref="V17:W17"/>
    <mergeCell ref="AE17:AF17"/>
    <mergeCell ref="U18:AC18"/>
    <mergeCell ref="AD18:AL18"/>
    <mergeCell ref="AE12:AF12"/>
    <mergeCell ref="Y8:AA8"/>
    <mergeCell ref="AB8:AB9"/>
    <mergeCell ref="AD8:AD9"/>
    <mergeCell ref="AE8:AF9"/>
    <mergeCell ref="AG8:AG9"/>
    <mergeCell ref="AH8:AJ8"/>
    <mergeCell ref="V19:W19"/>
    <mergeCell ref="AE19:AF19"/>
    <mergeCell ref="N38:P38"/>
    <mergeCell ref="Q38:Q39"/>
    <mergeCell ref="U2:AC2"/>
    <mergeCell ref="AD2:AL2"/>
    <mergeCell ref="X5:AB5"/>
    <mergeCell ref="AG5:AK5"/>
    <mergeCell ref="AD6:AE6"/>
    <mergeCell ref="U8:U9"/>
    <mergeCell ref="V8:W9"/>
    <mergeCell ref="X8:X9"/>
    <mergeCell ref="N8:P8"/>
    <mergeCell ref="Q8:Q9"/>
    <mergeCell ref="V13:W13"/>
    <mergeCell ref="AE13:AF13"/>
    <mergeCell ref="V14:W14"/>
    <mergeCell ref="AE14:AF14"/>
    <mergeCell ref="V15:W15"/>
    <mergeCell ref="AE15:AF15"/>
    <mergeCell ref="AK8:AK9"/>
    <mergeCell ref="U10:AC10"/>
    <mergeCell ref="AD10:AL10"/>
    <mergeCell ref="V11:W11"/>
    <mergeCell ref="AE11:AF11"/>
    <mergeCell ref="V12:W12"/>
    <mergeCell ref="B36:C36"/>
    <mergeCell ref="K36:L36"/>
    <mergeCell ref="B37:C37"/>
    <mergeCell ref="K37:L37"/>
    <mergeCell ref="A38:D40"/>
    <mergeCell ref="E38:G38"/>
    <mergeCell ref="H38:H39"/>
    <mergeCell ref="J38:M40"/>
    <mergeCell ref="B33:C33"/>
    <mergeCell ref="K33:L33"/>
    <mergeCell ref="B34:C34"/>
    <mergeCell ref="K34:L34"/>
    <mergeCell ref="B35:C35"/>
    <mergeCell ref="K35:L35"/>
    <mergeCell ref="A30:I30"/>
    <mergeCell ref="J30:R30"/>
    <mergeCell ref="B31:C31"/>
    <mergeCell ref="K31:L31"/>
    <mergeCell ref="B32:C32"/>
    <mergeCell ref="K32:L32"/>
    <mergeCell ref="A27:I27"/>
    <mergeCell ref="J27:R27"/>
    <mergeCell ref="B28:C28"/>
    <mergeCell ref="K28:L28"/>
    <mergeCell ref="B29:C29"/>
    <mergeCell ref="K29:L29"/>
    <mergeCell ref="B23:C23"/>
    <mergeCell ref="K23:L23"/>
    <mergeCell ref="K24:L24"/>
    <mergeCell ref="B25:C25"/>
    <mergeCell ref="K25:L25"/>
    <mergeCell ref="B26:C26"/>
    <mergeCell ref="K26:L26"/>
    <mergeCell ref="B20:C20"/>
    <mergeCell ref="K20:L20"/>
    <mergeCell ref="B21:C21"/>
    <mergeCell ref="K21:L21"/>
    <mergeCell ref="B22:C22"/>
    <mergeCell ref="K22:L22"/>
    <mergeCell ref="B17:C17"/>
    <mergeCell ref="K17:L17"/>
    <mergeCell ref="A18:I18"/>
    <mergeCell ref="J18:R18"/>
    <mergeCell ref="B19:C19"/>
    <mergeCell ref="K19:L19"/>
    <mergeCell ref="B14:C14"/>
    <mergeCell ref="K14:L14"/>
    <mergeCell ref="B15:C15"/>
    <mergeCell ref="K15:L15"/>
    <mergeCell ref="A16:I16"/>
    <mergeCell ref="J16:R16"/>
    <mergeCell ref="B11:C11"/>
    <mergeCell ref="K11:L11"/>
    <mergeCell ref="B12:C12"/>
    <mergeCell ref="K12:L12"/>
    <mergeCell ref="B13:C13"/>
    <mergeCell ref="K13:L13"/>
    <mergeCell ref="J8:J9"/>
    <mergeCell ref="K8:L9"/>
    <mergeCell ref="M8:M9"/>
    <mergeCell ref="A10:I10"/>
    <mergeCell ref="J10:R10"/>
    <mergeCell ref="A2:I2"/>
    <mergeCell ref="J2:R2"/>
    <mergeCell ref="D5:H5"/>
    <mergeCell ref="M5:Q5"/>
    <mergeCell ref="J6:K6"/>
    <mergeCell ref="A8:A9"/>
    <mergeCell ref="B8:C9"/>
    <mergeCell ref="D8:D9"/>
    <mergeCell ref="E8:G8"/>
    <mergeCell ref="H8:H9"/>
  </mergeCells>
  <pageMargins left="0.7" right="0.7" top="0.75" bottom="0.75" header="0.3" footer="0.3"/>
  <pageSetup paperSize="9" scale="70" orientation="landscape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L36"/>
  <sheetViews>
    <sheetView topLeftCell="A23" workbookViewId="0">
      <selection activeCell="U1" sqref="U1:AM36"/>
    </sheetView>
  </sheetViews>
  <sheetFormatPr defaultRowHeight="15" x14ac:dyDescent="0.25"/>
  <cols>
    <col min="3" max="3" width="21.5703125" customWidth="1"/>
    <col min="5" max="5" width="0.140625" customWidth="1"/>
    <col min="6" max="7" width="8.85546875" hidden="1" customWidth="1"/>
    <col min="8" max="8" width="8.85546875" customWidth="1"/>
    <col min="9" max="9" width="0.28515625" customWidth="1"/>
    <col min="10" max="10" width="0.28515625" hidden="1" customWidth="1"/>
    <col min="11" max="12" width="8.85546875" hidden="1" customWidth="1"/>
    <col min="13" max="13" width="8.7109375" customWidth="1"/>
    <col min="14" max="16" width="8.85546875" hidden="1" customWidth="1"/>
    <col min="17" max="17" width="8.7109375" customWidth="1"/>
    <col min="18" max="18" width="8.85546875" hidden="1" customWidth="1"/>
    <col min="23" max="23" width="12.28515625" customWidth="1"/>
    <col min="24" max="24" width="8.85546875" customWidth="1"/>
    <col min="25" max="27" width="8.85546875" hidden="1" customWidth="1"/>
    <col min="29" max="29" width="0.140625" customWidth="1"/>
    <col min="30" max="32" width="8.85546875" hidden="1" customWidth="1"/>
    <col min="33" max="33" width="8.7109375" customWidth="1"/>
    <col min="34" max="36" width="8.85546875" hidden="1" customWidth="1"/>
    <col min="37" max="37" width="8.7109375" customWidth="1"/>
    <col min="38" max="38" width="8.85546875" hidden="1" customWidth="1"/>
  </cols>
  <sheetData>
    <row r="1" spans="1:38" x14ac:dyDescent="0.25">
      <c r="A1" s="1">
        <v>10</v>
      </c>
      <c r="B1" s="5" t="s">
        <v>1</v>
      </c>
      <c r="C1" s="6">
        <v>10</v>
      </c>
      <c r="D1" s="2"/>
      <c r="E1" s="2"/>
      <c r="F1" s="2"/>
      <c r="G1" s="2"/>
      <c r="H1" s="3"/>
      <c r="I1" s="4"/>
      <c r="J1" s="1">
        <v>10</v>
      </c>
      <c r="K1" s="5" t="s">
        <v>1</v>
      </c>
      <c r="L1" s="6">
        <v>5</v>
      </c>
      <c r="M1" s="2"/>
      <c r="N1" s="2"/>
      <c r="O1" s="2"/>
      <c r="P1" s="2"/>
      <c r="Q1" s="3"/>
      <c r="R1" s="4"/>
      <c r="U1" s="1">
        <v>10</v>
      </c>
      <c r="V1" s="5" t="s">
        <v>1</v>
      </c>
      <c r="W1" s="6">
        <v>10</v>
      </c>
      <c r="X1" s="2"/>
      <c r="Y1" s="2"/>
      <c r="Z1" s="2"/>
      <c r="AA1" s="2"/>
      <c r="AB1" s="3"/>
      <c r="AC1" s="4"/>
      <c r="AD1" s="1">
        <v>10</v>
      </c>
      <c r="AE1" s="5" t="s">
        <v>1</v>
      </c>
      <c r="AF1" s="6">
        <v>5</v>
      </c>
      <c r="AG1" s="2"/>
      <c r="AH1" s="2"/>
      <c r="AI1" s="2"/>
      <c r="AJ1" s="2"/>
      <c r="AK1" s="3"/>
      <c r="AL1" s="4"/>
    </row>
    <row r="2" spans="1:38" ht="0.6" customHeight="1" x14ac:dyDescent="0.25">
      <c r="A2" s="1"/>
      <c r="B2" s="5" t="s">
        <v>2</v>
      </c>
      <c r="C2" s="6">
        <v>2</v>
      </c>
      <c r="D2" s="2"/>
      <c r="E2" s="2"/>
      <c r="F2" s="2"/>
      <c r="G2" s="2"/>
      <c r="H2" s="3"/>
      <c r="I2" s="4"/>
      <c r="J2" s="1"/>
      <c r="K2" s="5" t="s">
        <v>2</v>
      </c>
      <c r="L2" s="6">
        <v>2</v>
      </c>
      <c r="M2" s="2"/>
      <c r="N2" s="2"/>
      <c r="O2" s="2"/>
      <c r="P2" s="2"/>
      <c r="Q2" s="3"/>
      <c r="R2" s="4"/>
      <c r="U2" s="1"/>
      <c r="V2" s="5" t="s">
        <v>2</v>
      </c>
      <c r="W2" s="6">
        <v>2</v>
      </c>
      <c r="X2" s="2"/>
      <c r="Y2" s="2"/>
      <c r="Z2" s="2"/>
      <c r="AA2" s="2"/>
      <c r="AB2" s="3"/>
      <c r="AC2" s="4"/>
      <c r="AD2" s="1"/>
      <c r="AE2" s="5" t="s">
        <v>2</v>
      </c>
      <c r="AF2" s="6">
        <v>2</v>
      </c>
      <c r="AG2" s="2"/>
      <c r="AH2" s="2"/>
      <c r="AI2" s="2"/>
      <c r="AJ2" s="2"/>
      <c r="AK2" s="3"/>
      <c r="AL2" s="4"/>
    </row>
    <row r="3" spans="1:38" hidden="1" x14ac:dyDescent="0.25">
      <c r="A3" s="1"/>
      <c r="B3" s="5" t="s">
        <v>3</v>
      </c>
      <c r="C3" s="7" t="s">
        <v>4</v>
      </c>
      <c r="D3" s="262" t="s">
        <v>5</v>
      </c>
      <c r="E3" s="262"/>
      <c r="F3" s="262"/>
      <c r="G3" s="262"/>
      <c r="H3" s="262"/>
      <c r="I3" s="4"/>
      <c r="J3" s="1"/>
      <c r="K3" s="5" t="s">
        <v>3</v>
      </c>
      <c r="L3" s="7" t="s">
        <v>4</v>
      </c>
      <c r="M3" s="262" t="s">
        <v>5</v>
      </c>
      <c r="N3" s="262"/>
      <c r="O3" s="262"/>
      <c r="P3" s="262"/>
      <c r="Q3" s="262"/>
      <c r="R3" s="4"/>
      <c r="U3" s="1"/>
      <c r="V3" s="5" t="s">
        <v>3</v>
      </c>
      <c r="W3" s="7" t="s">
        <v>4</v>
      </c>
      <c r="X3" s="262" t="s">
        <v>5</v>
      </c>
      <c r="Y3" s="262"/>
      <c r="Z3" s="262"/>
      <c r="AA3" s="262"/>
      <c r="AB3" s="262"/>
      <c r="AC3" s="4"/>
      <c r="AD3" s="1"/>
      <c r="AE3" s="5" t="s">
        <v>3</v>
      </c>
      <c r="AF3" s="7" t="s">
        <v>4</v>
      </c>
      <c r="AG3" s="262" t="s">
        <v>5</v>
      </c>
      <c r="AH3" s="262"/>
      <c r="AI3" s="262"/>
      <c r="AJ3" s="262"/>
      <c r="AK3" s="262"/>
      <c r="AL3" s="4"/>
    </row>
    <row r="4" spans="1:38" hidden="1" x14ac:dyDescent="0.25">
      <c r="A4" s="50"/>
      <c r="B4" s="51" t="s">
        <v>6</v>
      </c>
      <c r="C4" s="9" t="s">
        <v>7</v>
      </c>
      <c r="D4" s="7"/>
      <c r="E4" s="7"/>
      <c r="F4" s="7"/>
      <c r="G4" s="7"/>
      <c r="H4" s="52"/>
      <c r="I4" s="53"/>
      <c r="J4" s="50"/>
      <c r="K4" s="51" t="s">
        <v>6</v>
      </c>
      <c r="L4" s="9" t="s">
        <v>292</v>
      </c>
      <c r="M4" s="7"/>
      <c r="N4" s="7"/>
      <c r="O4" s="7"/>
      <c r="P4" s="7"/>
      <c r="Q4" s="52"/>
      <c r="R4" s="53"/>
      <c r="U4" s="50"/>
      <c r="V4" s="51" t="s">
        <v>6</v>
      </c>
      <c r="W4" s="9" t="s">
        <v>7</v>
      </c>
      <c r="X4" s="7"/>
      <c r="Y4" s="7"/>
      <c r="Z4" s="7"/>
      <c r="AA4" s="7"/>
      <c r="AB4" s="52"/>
      <c r="AC4" s="53"/>
      <c r="AD4" s="50"/>
      <c r="AE4" s="51" t="s">
        <v>6</v>
      </c>
      <c r="AF4" s="9" t="s">
        <v>292</v>
      </c>
      <c r="AG4" s="7"/>
      <c r="AH4" s="7"/>
      <c r="AI4" s="7"/>
      <c r="AJ4" s="7"/>
      <c r="AK4" s="52"/>
      <c r="AL4" s="53"/>
    </row>
    <row r="5" spans="1:38" x14ac:dyDescent="0.25">
      <c r="A5" s="1"/>
      <c r="B5" s="2"/>
      <c r="C5" s="99">
        <v>44453</v>
      </c>
      <c r="D5" s="2"/>
      <c r="E5" s="2"/>
      <c r="F5" s="2"/>
      <c r="G5" s="2"/>
      <c r="H5" s="3"/>
      <c r="I5" s="4"/>
      <c r="J5" s="1"/>
      <c r="K5" s="2"/>
      <c r="L5" s="2"/>
      <c r="M5" s="2"/>
      <c r="N5" s="2"/>
      <c r="O5" s="2"/>
      <c r="P5" s="2"/>
      <c r="Q5" s="3"/>
      <c r="R5" s="4"/>
      <c r="U5" s="1"/>
      <c r="V5" s="2"/>
      <c r="W5" s="99">
        <v>44453</v>
      </c>
      <c r="X5" s="2"/>
      <c r="Y5" s="2"/>
      <c r="Z5" s="2"/>
      <c r="AA5" s="2"/>
      <c r="AB5" s="3"/>
      <c r="AC5" s="4"/>
      <c r="AD5" s="1"/>
      <c r="AE5" s="2"/>
      <c r="AF5" s="2"/>
      <c r="AG5" s="2"/>
      <c r="AH5" s="2"/>
      <c r="AI5" s="2"/>
      <c r="AJ5" s="2"/>
      <c r="AK5" s="3"/>
      <c r="AL5" s="4"/>
    </row>
    <row r="6" spans="1:38" ht="37.15" customHeight="1" x14ac:dyDescent="0.25">
      <c r="A6" s="233" t="s">
        <v>8</v>
      </c>
      <c r="B6" s="263" t="s">
        <v>9</v>
      </c>
      <c r="C6" s="264"/>
      <c r="D6" s="234" t="s">
        <v>375</v>
      </c>
      <c r="E6" s="234" t="s">
        <v>11</v>
      </c>
      <c r="F6" s="234"/>
      <c r="G6" s="234"/>
      <c r="H6" s="235" t="s">
        <v>12</v>
      </c>
      <c r="I6" s="12" t="s">
        <v>13</v>
      </c>
      <c r="J6" s="233" t="s">
        <v>8</v>
      </c>
      <c r="K6" s="234" t="s">
        <v>9</v>
      </c>
      <c r="L6" s="234"/>
      <c r="M6" s="234" t="s">
        <v>379</v>
      </c>
      <c r="N6" s="234" t="s">
        <v>11</v>
      </c>
      <c r="O6" s="234"/>
      <c r="P6" s="234"/>
      <c r="Q6" s="235" t="s">
        <v>12</v>
      </c>
      <c r="R6" s="12" t="s">
        <v>13</v>
      </c>
      <c r="U6" s="233" t="s">
        <v>8</v>
      </c>
      <c r="V6" s="263" t="s">
        <v>9</v>
      </c>
      <c r="W6" s="264"/>
      <c r="X6" s="234" t="s">
        <v>375</v>
      </c>
      <c r="Y6" s="234" t="s">
        <v>11</v>
      </c>
      <c r="Z6" s="234"/>
      <c r="AA6" s="234"/>
      <c r="AB6" s="235" t="s">
        <v>12</v>
      </c>
      <c r="AC6" s="12" t="s">
        <v>13</v>
      </c>
      <c r="AD6" s="233" t="s">
        <v>8</v>
      </c>
      <c r="AE6" s="234" t="s">
        <v>9</v>
      </c>
      <c r="AF6" s="234"/>
      <c r="AG6" s="234" t="s">
        <v>379</v>
      </c>
      <c r="AH6" s="234" t="s">
        <v>11</v>
      </c>
      <c r="AI6" s="234"/>
      <c r="AJ6" s="234"/>
      <c r="AK6" s="235" t="s">
        <v>12</v>
      </c>
      <c r="AL6" s="12" t="s">
        <v>13</v>
      </c>
    </row>
    <row r="7" spans="1:38" hidden="1" x14ac:dyDescent="0.25">
      <c r="A7" s="233"/>
      <c r="B7" s="265"/>
      <c r="C7" s="266"/>
      <c r="D7" s="234"/>
      <c r="E7" s="132" t="s">
        <v>14</v>
      </c>
      <c r="F7" s="132" t="s">
        <v>15</v>
      </c>
      <c r="G7" s="132" t="s">
        <v>16</v>
      </c>
      <c r="H7" s="235"/>
      <c r="I7" s="12" t="s">
        <v>17</v>
      </c>
      <c r="J7" s="233"/>
      <c r="K7" s="234"/>
      <c r="L7" s="234"/>
      <c r="M7" s="234"/>
      <c r="N7" s="132" t="s">
        <v>14</v>
      </c>
      <c r="O7" s="132" t="s">
        <v>15</v>
      </c>
      <c r="P7" s="132" t="s">
        <v>16</v>
      </c>
      <c r="Q7" s="235"/>
      <c r="R7" s="12" t="s">
        <v>17</v>
      </c>
      <c r="U7" s="233"/>
      <c r="V7" s="265"/>
      <c r="W7" s="266"/>
      <c r="X7" s="234"/>
      <c r="Y7" s="132" t="s">
        <v>14</v>
      </c>
      <c r="Z7" s="132" t="s">
        <v>15</v>
      </c>
      <c r="AA7" s="132" t="s">
        <v>16</v>
      </c>
      <c r="AB7" s="235"/>
      <c r="AC7" s="12" t="s">
        <v>17</v>
      </c>
      <c r="AD7" s="233"/>
      <c r="AE7" s="234"/>
      <c r="AF7" s="234"/>
      <c r="AG7" s="234"/>
      <c r="AH7" s="132" t="s">
        <v>14</v>
      </c>
      <c r="AI7" s="132" t="s">
        <v>15</v>
      </c>
      <c r="AJ7" s="132" t="s">
        <v>16</v>
      </c>
      <c r="AK7" s="235"/>
      <c r="AL7" s="12" t="s">
        <v>17</v>
      </c>
    </row>
    <row r="8" spans="1:38" x14ac:dyDescent="0.25">
      <c r="A8" s="261" t="s">
        <v>18</v>
      </c>
      <c r="B8" s="256"/>
      <c r="C8" s="256"/>
      <c r="D8" s="256"/>
      <c r="E8" s="256"/>
      <c r="F8" s="256"/>
      <c r="G8" s="256"/>
      <c r="H8" s="256"/>
      <c r="I8" s="257"/>
      <c r="J8" s="261"/>
      <c r="K8" s="256"/>
      <c r="L8" s="256"/>
      <c r="M8" s="256"/>
      <c r="N8" s="256"/>
      <c r="O8" s="256"/>
      <c r="P8" s="256"/>
      <c r="Q8" s="256"/>
      <c r="R8" s="257"/>
      <c r="U8" s="261" t="s">
        <v>18</v>
      </c>
      <c r="V8" s="256"/>
      <c r="W8" s="256"/>
      <c r="X8" s="256"/>
      <c r="Y8" s="256"/>
      <c r="Z8" s="256"/>
      <c r="AA8" s="256"/>
      <c r="AB8" s="256"/>
      <c r="AC8" s="257"/>
      <c r="AD8" s="261"/>
      <c r="AE8" s="256"/>
      <c r="AF8" s="256"/>
      <c r="AG8" s="256"/>
      <c r="AH8" s="256"/>
      <c r="AI8" s="256"/>
      <c r="AJ8" s="256"/>
      <c r="AK8" s="256"/>
      <c r="AL8" s="257"/>
    </row>
    <row r="9" spans="1:38" ht="24.6" customHeight="1" x14ac:dyDescent="0.25">
      <c r="A9" s="65" t="s">
        <v>173</v>
      </c>
      <c r="B9" s="209" t="s">
        <v>174</v>
      </c>
      <c r="C9" s="210"/>
      <c r="D9" s="25">
        <v>150</v>
      </c>
      <c r="E9" s="26">
        <v>5.6</v>
      </c>
      <c r="F9" s="26">
        <v>9.1999999999999993</v>
      </c>
      <c r="G9" s="26">
        <v>23.4</v>
      </c>
      <c r="H9" s="27">
        <v>216.3</v>
      </c>
      <c r="I9" s="28">
        <v>1.3</v>
      </c>
      <c r="J9" s="47" t="s">
        <v>173</v>
      </c>
      <c r="K9" s="228" t="s">
        <v>174</v>
      </c>
      <c r="L9" s="228"/>
      <c r="M9" s="25">
        <v>200</v>
      </c>
      <c r="N9" s="26">
        <v>7.4</v>
      </c>
      <c r="O9" s="26">
        <v>12.2</v>
      </c>
      <c r="P9" s="26">
        <v>31.2</v>
      </c>
      <c r="Q9" s="27">
        <v>288.39999999999998</v>
      </c>
      <c r="R9" s="32">
        <v>1.56</v>
      </c>
      <c r="U9" s="65" t="s">
        <v>173</v>
      </c>
      <c r="V9" s="209" t="s">
        <v>174</v>
      </c>
      <c r="W9" s="210"/>
      <c r="X9" s="25">
        <v>150</v>
      </c>
      <c r="Y9" s="26">
        <v>5.6</v>
      </c>
      <c r="Z9" s="26">
        <v>9.1999999999999993</v>
      </c>
      <c r="AA9" s="26">
        <v>23.4</v>
      </c>
      <c r="AB9" s="27">
        <v>216.3</v>
      </c>
      <c r="AC9" s="28">
        <v>1.3</v>
      </c>
      <c r="AD9" s="47" t="s">
        <v>173</v>
      </c>
      <c r="AE9" s="228" t="s">
        <v>174</v>
      </c>
      <c r="AF9" s="228"/>
      <c r="AG9" s="25">
        <v>200</v>
      </c>
      <c r="AH9" s="26">
        <v>7.4</v>
      </c>
      <c r="AI9" s="26">
        <v>12.2</v>
      </c>
      <c r="AJ9" s="26">
        <v>31.2</v>
      </c>
      <c r="AK9" s="27">
        <v>288.39999999999998</v>
      </c>
      <c r="AL9" s="32">
        <v>1.56</v>
      </c>
    </row>
    <row r="10" spans="1:38" x14ac:dyDescent="0.25">
      <c r="A10" s="19"/>
      <c r="B10" s="250" t="s">
        <v>22</v>
      </c>
      <c r="C10" s="249"/>
      <c r="D10" s="14">
        <v>10</v>
      </c>
      <c r="E10" s="15">
        <v>0.1</v>
      </c>
      <c r="F10" s="15">
        <v>7.8</v>
      </c>
      <c r="G10" s="15">
        <v>0.1</v>
      </c>
      <c r="H10" s="16">
        <v>70.900000000000006</v>
      </c>
      <c r="I10" s="21"/>
      <c r="J10" s="19"/>
      <c r="K10" s="260" t="s">
        <v>22</v>
      </c>
      <c r="L10" s="260"/>
      <c r="M10" s="14">
        <v>10</v>
      </c>
      <c r="N10" s="15">
        <v>0.1</v>
      </c>
      <c r="O10" s="15">
        <v>7.8</v>
      </c>
      <c r="P10" s="15">
        <v>0.1</v>
      </c>
      <c r="Q10" s="16">
        <v>70.900000000000006</v>
      </c>
      <c r="R10" s="21"/>
      <c r="U10" s="19"/>
      <c r="V10" s="250" t="s">
        <v>22</v>
      </c>
      <c r="W10" s="249"/>
      <c r="X10" s="14">
        <v>10</v>
      </c>
      <c r="Y10" s="15">
        <v>0.1</v>
      </c>
      <c r="Z10" s="15">
        <v>7.8</v>
      </c>
      <c r="AA10" s="15">
        <v>0.1</v>
      </c>
      <c r="AB10" s="16">
        <v>70.900000000000006</v>
      </c>
      <c r="AC10" s="21"/>
      <c r="AD10" s="19"/>
      <c r="AE10" s="260" t="s">
        <v>22</v>
      </c>
      <c r="AF10" s="260"/>
      <c r="AG10" s="14">
        <v>10</v>
      </c>
      <c r="AH10" s="15">
        <v>0.1</v>
      </c>
      <c r="AI10" s="15">
        <v>7.8</v>
      </c>
      <c r="AJ10" s="15">
        <v>0.1</v>
      </c>
      <c r="AK10" s="16">
        <v>70.900000000000006</v>
      </c>
      <c r="AL10" s="21"/>
    </row>
    <row r="11" spans="1:38" x14ac:dyDescent="0.25">
      <c r="A11" s="13"/>
      <c r="B11" s="250" t="s">
        <v>23</v>
      </c>
      <c r="C11" s="249"/>
      <c r="D11" s="14">
        <v>20</v>
      </c>
      <c r="E11" s="15">
        <v>1.51</v>
      </c>
      <c r="F11" s="16">
        <v>0.54220000000000002</v>
      </c>
      <c r="G11" s="15">
        <v>9.7200000000000006</v>
      </c>
      <c r="H11" s="16">
        <v>48.64</v>
      </c>
      <c r="I11" s="21"/>
      <c r="J11" s="13"/>
      <c r="K11" s="260" t="s">
        <v>23</v>
      </c>
      <c r="L11" s="260"/>
      <c r="M11" s="14">
        <v>30</v>
      </c>
      <c r="N11" s="15">
        <v>2.9</v>
      </c>
      <c r="O11" s="16">
        <v>1.01</v>
      </c>
      <c r="P11" s="16">
        <v>15.6</v>
      </c>
      <c r="Q11" s="16">
        <v>79.099999999999994</v>
      </c>
      <c r="R11" s="20"/>
      <c r="U11" s="13"/>
      <c r="V11" s="250" t="s">
        <v>23</v>
      </c>
      <c r="W11" s="249"/>
      <c r="X11" s="14">
        <v>20</v>
      </c>
      <c r="Y11" s="15">
        <v>1.51</v>
      </c>
      <c r="Z11" s="16">
        <v>0.54220000000000002</v>
      </c>
      <c r="AA11" s="15">
        <v>9.7200000000000006</v>
      </c>
      <c r="AB11" s="16">
        <v>48.64</v>
      </c>
      <c r="AC11" s="21"/>
      <c r="AD11" s="13"/>
      <c r="AE11" s="260" t="s">
        <v>23</v>
      </c>
      <c r="AF11" s="260"/>
      <c r="AG11" s="14">
        <v>30</v>
      </c>
      <c r="AH11" s="15">
        <v>2.9</v>
      </c>
      <c r="AI11" s="16">
        <v>1.01</v>
      </c>
      <c r="AJ11" s="16">
        <v>15.6</v>
      </c>
      <c r="AK11" s="16">
        <v>79.099999999999994</v>
      </c>
      <c r="AL11" s="20"/>
    </row>
    <row r="12" spans="1:38" x14ac:dyDescent="0.25">
      <c r="A12" s="19">
        <v>397</v>
      </c>
      <c r="B12" s="250" t="s">
        <v>52</v>
      </c>
      <c r="C12" s="249"/>
      <c r="D12" s="14">
        <v>150</v>
      </c>
      <c r="E12" s="15">
        <v>2.8</v>
      </c>
      <c r="F12" s="15">
        <v>2.9</v>
      </c>
      <c r="G12" s="15">
        <v>18.8</v>
      </c>
      <c r="H12" s="16">
        <v>91</v>
      </c>
      <c r="I12" s="23">
        <v>1</v>
      </c>
      <c r="J12" s="19">
        <v>397</v>
      </c>
      <c r="K12" s="260" t="s">
        <v>52</v>
      </c>
      <c r="L12" s="260"/>
      <c r="M12" s="14">
        <v>180</v>
      </c>
      <c r="N12" s="15">
        <v>3.3</v>
      </c>
      <c r="O12" s="15">
        <v>3.43336</v>
      </c>
      <c r="P12" s="15">
        <v>23</v>
      </c>
      <c r="Q12" s="16">
        <v>109.6</v>
      </c>
      <c r="R12" s="20">
        <v>1.2</v>
      </c>
      <c r="U12" s="19">
        <v>397</v>
      </c>
      <c r="V12" s="250" t="s">
        <v>52</v>
      </c>
      <c r="W12" s="249"/>
      <c r="X12" s="14">
        <v>150</v>
      </c>
      <c r="Y12" s="15">
        <v>2.8</v>
      </c>
      <c r="Z12" s="15">
        <v>2.9</v>
      </c>
      <c r="AA12" s="15">
        <v>18.8</v>
      </c>
      <c r="AB12" s="16">
        <v>91</v>
      </c>
      <c r="AC12" s="23">
        <v>1</v>
      </c>
      <c r="AD12" s="19">
        <v>397</v>
      </c>
      <c r="AE12" s="260" t="s">
        <v>52</v>
      </c>
      <c r="AF12" s="260"/>
      <c r="AG12" s="14">
        <v>180</v>
      </c>
      <c r="AH12" s="15">
        <v>3.3</v>
      </c>
      <c r="AI12" s="15">
        <v>3.43336</v>
      </c>
      <c r="AJ12" s="15">
        <v>23</v>
      </c>
      <c r="AK12" s="16">
        <v>109.6</v>
      </c>
      <c r="AL12" s="20">
        <v>1.2</v>
      </c>
    </row>
    <row r="13" spans="1:38" x14ac:dyDescent="0.25">
      <c r="A13" s="13"/>
      <c r="B13" s="250" t="s">
        <v>53</v>
      </c>
      <c r="C13" s="249"/>
      <c r="D13" s="14">
        <v>110</v>
      </c>
      <c r="E13" s="15">
        <v>0.4</v>
      </c>
      <c r="F13" s="15">
        <v>0.5</v>
      </c>
      <c r="G13" s="15">
        <v>11.8</v>
      </c>
      <c r="H13" s="16">
        <v>56.4</v>
      </c>
      <c r="I13" s="23">
        <v>6</v>
      </c>
      <c r="J13" s="13"/>
      <c r="K13" s="260" t="s">
        <v>53</v>
      </c>
      <c r="L13" s="260"/>
      <c r="M13" s="14">
        <v>110</v>
      </c>
      <c r="N13" s="15">
        <v>0.4</v>
      </c>
      <c r="O13" s="15">
        <v>0.5</v>
      </c>
      <c r="P13" s="15">
        <v>11.8</v>
      </c>
      <c r="Q13" s="16">
        <v>56.4</v>
      </c>
      <c r="R13" s="23">
        <v>6</v>
      </c>
      <c r="U13" s="13"/>
      <c r="V13" s="250" t="s">
        <v>53</v>
      </c>
      <c r="W13" s="249"/>
      <c r="X13" s="14">
        <v>110</v>
      </c>
      <c r="Y13" s="15">
        <v>0.4</v>
      </c>
      <c r="Z13" s="15">
        <v>0.5</v>
      </c>
      <c r="AA13" s="15">
        <v>11.8</v>
      </c>
      <c r="AB13" s="16">
        <v>56.4</v>
      </c>
      <c r="AC13" s="23">
        <v>6</v>
      </c>
      <c r="AD13" s="13"/>
      <c r="AE13" s="260" t="s">
        <v>53</v>
      </c>
      <c r="AF13" s="260"/>
      <c r="AG13" s="14">
        <v>110</v>
      </c>
      <c r="AH13" s="15">
        <v>0.4</v>
      </c>
      <c r="AI13" s="15">
        <v>0.5</v>
      </c>
      <c r="AJ13" s="15">
        <v>11.8</v>
      </c>
      <c r="AK13" s="16">
        <v>56.4</v>
      </c>
      <c r="AL13" s="23">
        <v>6</v>
      </c>
    </row>
    <row r="14" spans="1:38" x14ac:dyDescent="0.25">
      <c r="A14" s="261" t="s">
        <v>26</v>
      </c>
      <c r="B14" s="256"/>
      <c r="C14" s="256"/>
      <c r="D14" s="256"/>
      <c r="E14" s="256"/>
      <c r="F14" s="256"/>
      <c r="G14" s="256"/>
      <c r="H14" s="256"/>
      <c r="I14" s="257"/>
      <c r="J14" s="261"/>
      <c r="K14" s="256"/>
      <c r="L14" s="256"/>
      <c r="M14" s="256"/>
      <c r="N14" s="256"/>
      <c r="O14" s="256"/>
      <c r="P14" s="256"/>
      <c r="Q14" s="256"/>
      <c r="R14" s="257"/>
      <c r="U14" s="261" t="s">
        <v>26</v>
      </c>
      <c r="V14" s="256"/>
      <c r="W14" s="256"/>
      <c r="X14" s="256"/>
      <c r="Y14" s="256"/>
      <c r="Z14" s="256"/>
      <c r="AA14" s="256"/>
      <c r="AB14" s="256"/>
      <c r="AC14" s="257"/>
      <c r="AD14" s="261"/>
      <c r="AE14" s="256"/>
      <c r="AF14" s="256"/>
      <c r="AG14" s="256"/>
      <c r="AH14" s="256"/>
      <c r="AI14" s="256"/>
      <c r="AJ14" s="256"/>
      <c r="AK14" s="256"/>
      <c r="AL14" s="257"/>
    </row>
    <row r="15" spans="1:38" x14ac:dyDescent="0.25">
      <c r="A15" s="22" t="s">
        <v>27</v>
      </c>
      <c r="B15" s="250" t="s">
        <v>54</v>
      </c>
      <c r="C15" s="249"/>
      <c r="D15" s="14">
        <v>100</v>
      </c>
      <c r="E15" s="15">
        <v>0.1</v>
      </c>
      <c r="F15" s="18">
        <v>0</v>
      </c>
      <c r="G15" s="15">
        <v>10.3</v>
      </c>
      <c r="H15" s="16">
        <v>42</v>
      </c>
      <c r="I15" s="17">
        <v>0.8</v>
      </c>
      <c r="J15" s="22" t="s">
        <v>27</v>
      </c>
      <c r="K15" s="260" t="s">
        <v>54</v>
      </c>
      <c r="L15" s="260"/>
      <c r="M15" s="14">
        <v>100</v>
      </c>
      <c r="N15" s="15">
        <v>0.1</v>
      </c>
      <c r="O15" s="18">
        <v>0</v>
      </c>
      <c r="P15" s="15">
        <v>10.3</v>
      </c>
      <c r="Q15" s="16">
        <v>42</v>
      </c>
      <c r="R15" s="17">
        <v>0.8</v>
      </c>
      <c r="U15" s="22" t="s">
        <v>27</v>
      </c>
      <c r="V15" s="250" t="s">
        <v>54</v>
      </c>
      <c r="W15" s="249"/>
      <c r="X15" s="14">
        <v>100</v>
      </c>
      <c r="Y15" s="15">
        <v>0.1</v>
      </c>
      <c r="Z15" s="18">
        <v>0</v>
      </c>
      <c r="AA15" s="15">
        <v>10.3</v>
      </c>
      <c r="AB15" s="16">
        <v>42</v>
      </c>
      <c r="AC15" s="17">
        <v>0.8</v>
      </c>
      <c r="AD15" s="22" t="s">
        <v>27</v>
      </c>
      <c r="AE15" s="260" t="s">
        <v>54</v>
      </c>
      <c r="AF15" s="260"/>
      <c r="AG15" s="14">
        <v>100</v>
      </c>
      <c r="AH15" s="15">
        <v>0.1</v>
      </c>
      <c r="AI15" s="18">
        <v>0</v>
      </c>
      <c r="AJ15" s="15">
        <v>10.3</v>
      </c>
      <c r="AK15" s="16">
        <v>42</v>
      </c>
      <c r="AL15" s="17">
        <v>0.8</v>
      </c>
    </row>
    <row r="16" spans="1:38" x14ac:dyDescent="0.25">
      <c r="A16" s="261" t="s">
        <v>29</v>
      </c>
      <c r="B16" s="256"/>
      <c r="C16" s="256"/>
      <c r="D16" s="256"/>
      <c r="E16" s="256"/>
      <c r="F16" s="256"/>
      <c r="G16" s="256"/>
      <c r="H16" s="256"/>
      <c r="I16" s="257"/>
      <c r="J16" s="261"/>
      <c r="K16" s="256"/>
      <c r="L16" s="256"/>
      <c r="M16" s="256"/>
      <c r="N16" s="256"/>
      <c r="O16" s="256"/>
      <c r="P16" s="256"/>
      <c r="Q16" s="256"/>
      <c r="R16" s="257"/>
      <c r="U16" s="261" t="s">
        <v>29</v>
      </c>
      <c r="V16" s="256"/>
      <c r="W16" s="256"/>
      <c r="X16" s="256"/>
      <c r="Y16" s="256"/>
      <c r="Z16" s="256"/>
      <c r="AA16" s="256"/>
      <c r="AB16" s="256"/>
      <c r="AC16" s="257"/>
      <c r="AD16" s="261"/>
      <c r="AE16" s="256"/>
      <c r="AF16" s="256"/>
      <c r="AG16" s="256"/>
      <c r="AH16" s="256"/>
      <c r="AI16" s="256"/>
      <c r="AJ16" s="256"/>
      <c r="AK16" s="256"/>
      <c r="AL16" s="257"/>
    </row>
    <row r="17" spans="1:38" ht="25.15" customHeight="1" x14ac:dyDescent="0.25">
      <c r="A17" s="30" t="s">
        <v>175</v>
      </c>
      <c r="B17" s="209" t="s">
        <v>176</v>
      </c>
      <c r="C17" s="210"/>
      <c r="D17" s="25">
        <v>40</v>
      </c>
      <c r="E17" s="26">
        <v>3.2</v>
      </c>
      <c r="F17" s="26">
        <v>4.5999999999999996</v>
      </c>
      <c r="G17" s="26">
        <v>9.4</v>
      </c>
      <c r="H17" s="27">
        <v>77.8</v>
      </c>
      <c r="I17" s="66">
        <v>1</v>
      </c>
      <c r="J17" s="30" t="s">
        <v>175</v>
      </c>
      <c r="K17" s="228" t="s">
        <v>176</v>
      </c>
      <c r="L17" s="228"/>
      <c r="M17" s="25">
        <v>60</v>
      </c>
      <c r="N17" s="26">
        <v>4.8</v>
      </c>
      <c r="O17" s="26">
        <v>6.8</v>
      </c>
      <c r="P17" s="26">
        <v>14.1</v>
      </c>
      <c r="Q17" s="27">
        <v>116.82</v>
      </c>
      <c r="R17" s="32">
        <v>1.25</v>
      </c>
      <c r="U17" s="30" t="s">
        <v>175</v>
      </c>
      <c r="V17" s="209" t="s">
        <v>176</v>
      </c>
      <c r="W17" s="210"/>
      <c r="X17" s="25">
        <v>40</v>
      </c>
      <c r="Y17" s="26">
        <v>3.2</v>
      </c>
      <c r="Z17" s="26">
        <v>4.5999999999999996</v>
      </c>
      <c r="AA17" s="26">
        <v>9.4</v>
      </c>
      <c r="AB17" s="27">
        <v>77.8</v>
      </c>
      <c r="AC17" s="66">
        <v>1</v>
      </c>
      <c r="AD17" s="30" t="s">
        <v>175</v>
      </c>
      <c r="AE17" s="228" t="s">
        <v>176</v>
      </c>
      <c r="AF17" s="228"/>
      <c r="AG17" s="25">
        <v>60</v>
      </c>
      <c r="AH17" s="26">
        <v>4.8</v>
      </c>
      <c r="AI17" s="26">
        <v>6.8</v>
      </c>
      <c r="AJ17" s="26">
        <v>14.1</v>
      </c>
      <c r="AK17" s="27">
        <v>116.82</v>
      </c>
      <c r="AL17" s="32">
        <v>1.25</v>
      </c>
    </row>
    <row r="18" spans="1:38" x14ac:dyDescent="0.25">
      <c r="A18" s="19" t="s">
        <v>57</v>
      </c>
      <c r="B18" s="250" t="s">
        <v>177</v>
      </c>
      <c r="C18" s="249"/>
      <c r="D18" s="14">
        <v>150</v>
      </c>
      <c r="E18" s="15">
        <v>2.9</v>
      </c>
      <c r="F18" s="15">
        <v>0.5</v>
      </c>
      <c r="G18" s="15">
        <v>14.8</v>
      </c>
      <c r="H18" s="16">
        <v>84.6</v>
      </c>
      <c r="I18" s="20">
        <v>7.7</v>
      </c>
      <c r="J18" s="19" t="s">
        <v>57</v>
      </c>
      <c r="K18" s="260" t="s">
        <v>177</v>
      </c>
      <c r="L18" s="260"/>
      <c r="M18" s="14">
        <v>200</v>
      </c>
      <c r="N18" s="15">
        <v>3.9</v>
      </c>
      <c r="O18" s="15">
        <v>0.6</v>
      </c>
      <c r="P18" s="15">
        <v>19.73</v>
      </c>
      <c r="Q18" s="16">
        <v>112.8</v>
      </c>
      <c r="R18" s="20">
        <v>10.199999999999999</v>
      </c>
      <c r="U18" s="19" t="s">
        <v>57</v>
      </c>
      <c r="V18" s="250" t="s">
        <v>177</v>
      </c>
      <c r="W18" s="249"/>
      <c r="X18" s="14">
        <v>150</v>
      </c>
      <c r="Y18" s="15">
        <v>2.9</v>
      </c>
      <c r="Z18" s="15">
        <v>0.5</v>
      </c>
      <c r="AA18" s="15">
        <v>14.8</v>
      </c>
      <c r="AB18" s="16">
        <v>84.6</v>
      </c>
      <c r="AC18" s="20">
        <v>7.7</v>
      </c>
      <c r="AD18" s="19" t="s">
        <v>57</v>
      </c>
      <c r="AE18" s="260" t="s">
        <v>177</v>
      </c>
      <c r="AF18" s="260"/>
      <c r="AG18" s="14">
        <v>200</v>
      </c>
      <c r="AH18" s="15">
        <v>3.9</v>
      </c>
      <c r="AI18" s="15">
        <v>0.6</v>
      </c>
      <c r="AJ18" s="15">
        <v>19.73</v>
      </c>
      <c r="AK18" s="16">
        <v>112.8</v>
      </c>
      <c r="AL18" s="20">
        <v>10.199999999999999</v>
      </c>
    </row>
    <row r="19" spans="1:38" x14ac:dyDescent="0.25">
      <c r="A19" s="13">
        <v>304</v>
      </c>
      <c r="B19" s="250" t="s">
        <v>104</v>
      </c>
      <c r="C19" s="249"/>
      <c r="D19" s="14">
        <v>150</v>
      </c>
      <c r="E19" s="15">
        <v>10.5</v>
      </c>
      <c r="F19" s="15">
        <v>14.8</v>
      </c>
      <c r="G19" s="15">
        <v>19.600000000000001</v>
      </c>
      <c r="H19" s="16">
        <v>265</v>
      </c>
      <c r="I19" s="20">
        <v>0.38</v>
      </c>
      <c r="J19" s="13">
        <v>304</v>
      </c>
      <c r="K19" s="260" t="s">
        <v>104</v>
      </c>
      <c r="L19" s="260"/>
      <c r="M19" s="14">
        <v>180</v>
      </c>
      <c r="N19" s="15">
        <v>12.6</v>
      </c>
      <c r="O19" s="15">
        <v>17.8</v>
      </c>
      <c r="P19" s="15">
        <v>23.5</v>
      </c>
      <c r="Q19" s="16">
        <v>318</v>
      </c>
      <c r="R19" s="20">
        <v>0.45</v>
      </c>
      <c r="U19" s="13">
        <v>304</v>
      </c>
      <c r="V19" s="250" t="s">
        <v>104</v>
      </c>
      <c r="W19" s="249"/>
      <c r="X19" s="14">
        <v>150</v>
      </c>
      <c r="Y19" s="15">
        <v>10.5</v>
      </c>
      <c r="Z19" s="15">
        <v>14.8</v>
      </c>
      <c r="AA19" s="15">
        <v>19.600000000000001</v>
      </c>
      <c r="AB19" s="16">
        <v>265</v>
      </c>
      <c r="AC19" s="20">
        <v>0.38</v>
      </c>
      <c r="AD19" s="13">
        <v>304</v>
      </c>
      <c r="AE19" s="260" t="s">
        <v>104</v>
      </c>
      <c r="AF19" s="260"/>
      <c r="AG19" s="14">
        <v>180</v>
      </c>
      <c r="AH19" s="15">
        <v>12.6</v>
      </c>
      <c r="AI19" s="15">
        <v>17.8</v>
      </c>
      <c r="AJ19" s="15">
        <v>23.5</v>
      </c>
      <c r="AK19" s="16">
        <v>318</v>
      </c>
      <c r="AL19" s="20">
        <v>0.45</v>
      </c>
    </row>
    <row r="20" spans="1:38" x14ac:dyDescent="0.25">
      <c r="A20" s="30">
        <v>375</v>
      </c>
      <c r="B20" s="250" t="s">
        <v>178</v>
      </c>
      <c r="C20" s="249"/>
      <c r="D20" s="14">
        <v>150</v>
      </c>
      <c r="E20" s="15">
        <v>0.5</v>
      </c>
      <c r="F20" s="15">
        <v>0.2</v>
      </c>
      <c r="G20" s="15">
        <v>14.2</v>
      </c>
      <c r="H20" s="16">
        <v>61</v>
      </c>
      <c r="I20" s="17">
        <v>9.5</v>
      </c>
      <c r="J20" s="13">
        <v>375</v>
      </c>
      <c r="K20" s="260" t="s">
        <v>285</v>
      </c>
      <c r="L20" s="260"/>
      <c r="M20" s="14">
        <v>180</v>
      </c>
      <c r="N20" s="15">
        <v>0.6</v>
      </c>
      <c r="O20" s="16">
        <v>0.24</v>
      </c>
      <c r="P20" s="16">
        <v>17.100000000000001</v>
      </c>
      <c r="Q20" s="16">
        <v>73.2</v>
      </c>
      <c r="R20" s="17">
        <v>11.4</v>
      </c>
      <c r="U20" s="30">
        <v>375</v>
      </c>
      <c r="V20" s="250" t="s">
        <v>178</v>
      </c>
      <c r="W20" s="249"/>
      <c r="X20" s="14">
        <v>150</v>
      </c>
      <c r="Y20" s="15">
        <v>0.5</v>
      </c>
      <c r="Z20" s="15">
        <v>0.2</v>
      </c>
      <c r="AA20" s="15">
        <v>14.2</v>
      </c>
      <c r="AB20" s="16">
        <v>61</v>
      </c>
      <c r="AC20" s="17">
        <v>9.5</v>
      </c>
      <c r="AD20" s="13">
        <v>375</v>
      </c>
      <c r="AE20" s="260" t="s">
        <v>285</v>
      </c>
      <c r="AF20" s="260"/>
      <c r="AG20" s="14">
        <v>180</v>
      </c>
      <c r="AH20" s="15">
        <v>0.6</v>
      </c>
      <c r="AI20" s="16">
        <v>0.24</v>
      </c>
      <c r="AJ20" s="16">
        <v>17.100000000000001</v>
      </c>
      <c r="AK20" s="16">
        <v>73.2</v>
      </c>
      <c r="AL20" s="17">
        <v>11.4</v>
      </c>
    </row>
    <row r="21" spans="1:38" ht="10.9" customHeight="1" x14ac:dyDescent="0.25">
      <c r="A21" s="30"/>
      <c r="B21" s="90" t="s">
        <v>373</v>
      </c>
      <c r="C21" s="91" t="s">
        <v>377</v>
      </c>
      <c r="D21" s="14"/>
      <c r="E21" s="15"/>
      <c r="F21" s="15"/>
      <c r="G21" s="15"/>
      <c r="H21" s="16"/>
      <c r="I21" s="17"/>
      <c r="J21" s="13"/>
      <c r="K21" s="267" t="s">
        <v>369</v>
      </c>
      <c r="L21" s="210"/>
      <c r="M21" s="25" t="s">
        <v>370</v>
      </c>
      <c r="N21" s="27">
        <v>0</v>
      </c>
      <c r="O21" s="25">
        <v>0</v>
      </c>
      <c r="P21" s="32">
        <v>0</v>
      </c>
      <c r="Q21" s="131">
        <v>0</v>
      </c>
      <c r="R21" s="131"/>
      <c r="U21" s="30"/>
      <c r="V21" s="90" t="s">
        <v>373</v>
      </c>
      <c r="W21" s="91" t="s">
        <v>377</v>
      </c>
      <c r="X21" s="14"/>
      <c r="Y21" s="15"/>
      <c r="Z21" s="15"/>
      <c r="AA21" s="15"/>
      <c r="AB21" s="16"/>
      <c r="AC21" s="17"/>
      <c r="AD21" s="13"/>
      <c r="AE21" s="267" t="s">
        <v>369</v>
      </c>
      <c r="AF21" s="210"/>
      <c r="AG21" s="25" t="s">
        <v>370</v>
      </c>
      <c r="AH21" s="27">
        <v>0</v>
      </c>
      <c r="AI21" s="25">
        <v>0</v>
      </c>
      <c r="AJ21" s="32">
        <v>0</v>
      </c>
      <c r="AK21" s="131">
        <v>0</v>
      </c>
      <c r="AL21" s="131"/>
    </row>
    <row r="22" spans="1:38" x14ac:dyDescent="0.25">
      <c r="A22" s="13"/>
      <c r="B22" s="250" t="s">
        <v>35</v>
      </c>
      <c r="C22" s="249"/>
      <c r="D22" s="14">
        <v>20</v>
      </c>
      <c r="E22" s="15">
        <v>1.51</v>
      </c>
      <c r="F22" s="16">
        <v>0.54220000000000002</v>
      </c>
      <c r="G22" s="15">
        <v>9.7200000000000006</v>
      </c>
      <c r="H22" s="16">
        <v>48.64</v>
      </c>
      <c r="I22" s="21"/>
      <c r="J22" s="13"/>
      <c r="K22" s="260" t="s">
        <v>23</v>
      </c>
      <c r="L22" s="260"/>
      <c r="M22" s="14">
        <v>30</v>
      </c>
      <c r="N22" s="15">
        <v>2.9</v>
      </c>
      <c r="O22" s="16">
        <v>1.01</v>
      </c>
      <c r="P22" s="16">
        <v>15.6</v>
      </c>
      <c r="Q22" s="16">
        <v>79.099999999999994</v>
      </c>
      <c r="R22" s="20"/>
      <c r="U22" s="13"/>
      <c r="V22" s="250" t="s">
        <v>35</v>
      </c>
      <c r="W22" s="249"/>
      <c r="X22" s="14">
        <v>20</v>
      </c>
      <c r="Y22" s="15">
        <v>1.51</v>
      </c>
      <c r="Z22" s="16">
        <v>0.54220000000000002</v>
      </c>
      <c r="AA22" s="15">
        <v>9.7200000000000006</v>
      </c>
      <c r="AB22" s="16">
        <v>48.64</v>
      </c>
      <c r="AC22" s="21"/>
      <c r="AD22" s="13"/>
      <c r="AE22" s="260" t="s">
        <v>23</v>
      </c>
      <c r="AF22" s="260"/>
      <c r="AG22" s="14">
        <v>30</v>
      </c>
      <c r="AH22" s="15">
        <v>2.9</v>
      </c>
      <c r="AI22" s="16">
        <v>1.01</v>
      </c>
      <c r="AJ22" s="16">
        <v>15.6</v>
      </c>
      <c r="AK22" s="16">
        <v>79.099999999999994</v>
      </c>
      <c r="AL22" s="20"/>
    </row>
    <row r="23" spans="1:38" x14ac:dyDescent="0.25">
      <c r="A23" s="13"/>
      <c r="B23" s="250" t="s">
        <v>36</v>
      </c>
      <c r="C23" s="249"/>
      <c r="D23" s="14">
        <v>20</v>
      </c>
      <c r="E23" s="15">
        <v>1</v>
      </c>
      <c r="F23" s="16">
        <v>0.36</v>
      </c>
      <c r="G23" s="15">
        <v>9.9</v>
      </c>
      <c r="H23" s="16">
        <v>45.6</v>
      </c>
      <c r="I23" s="21"/>
      <c r="J23" s="13"/>
      <c r="K23" s="260" t="s">
        <v>36</v>
      </c>
      <c r="L23" s="260"/>
      <c r="M23" s="14">
        <v>25</v>
      </c>
      <c r="N23" s="16">
        <v>1.47</v>
      </c>
      <c r="O23" s="16">
        <v>0.45</v>
      </c>
      <c r="P23" s="16">
        <v>13.11</v>
      </c>
      <c r="Q23" s="16">
        <v>59.634889999999999</v>
      </c>
      <c r="R23" s="20"/>
      <c r="U23" s="13"/>
      <c r="V23" s="250" t="s">
        <v>36</v>
      </c>
      <c r="W23" s="249"/>
      <c r="X23" s="14">
        <v>20</v>
      </c>
      <c r="Y23" s="15">
        <v>1</v>
      </c>
      <c r="Z23" s="16">
        <v>0.36</v>
      </c>
      <c r="AA23" s="15">
        <v>9.9</v>
      </c>
      <c r="AB23" s="16">
        <v>45.6</v>
      </c>
      <c r="AC23" s="21"/>
      <c r="AD23" s="13"/>
      <c r="AE23" s="260" t="s">
        <v>36</v>
      </c>
      <c r="AF23" s="260"/>
      <c r="AG23" s="14">
        <v>25</v>
      </c>
      <c r="AH23" s="16">
        <v>1.47</v>
      </c>
      <c r="AI23" s="16">
        <v>0.45</v>
      </c>
      <c r="AJ23" s="16">
        <v>13.11</v>
      </c>
      <c r="AK23" s="16">
        <v>59.634889999999999</v>
      </c>
      <c r="AL23" s="20"/>
    </row>
    <row r="24" spans="1:38" x14ac:dyDescent="0.25">
      <c r="A24" s="261" t="s">
        <v>38</v>
      </c>
      <c r="B24" s="256"/>
      <c r="C24" s="256"/>
      <c r="D24" s="256"/>
      <c r="E24" s="256"/>
      <c r="F24" s="256"/>
      <c r="G24" s="256"/>
      <c r="H24" s="256"/>
      <c r="I24" s="257"/>
      <c r="J24" s="261"/>
      <c r="K24" s="256"/>
      <c r="L24" s="256"/>
      <c r="M24" s="256"/>
      <c r="N24" s="256"/>
      <c r="O24" s="256"/>
      <c r="P24" s="256"/>
      <c r="Q24" s="256"/>
      <c r="R24" s="257"/>
      <c r="U24" s="261" t="s">
        <v>38</v>
      </c>
      <c r="V24" s="256"/>
      <c r="W24" s="256"/>
      <c r="X24" s="256"/>
      <c r="Y24" s="256"/>
      <c r="Z24" s="256"/>
      <c r="AA24" s="256"/>
      <c r="AB24" s="256"/>
      <c r="AC24" s="257"/>
      <c r="AD24" s="261"/>
      <c r="AE24" s="256"/>
      <c r="AF24" s="256"/>
      <c r="AG24" s="256"/>
      <c r="AH24" s="256"/>
      <c r="AI24" s="256"/>
      <c r="AJ24" s="256"/>
      <c r="AK24" s="256"/>
      <c r="AL24" s="257"/>
    </row>
    <row r="25" spans="1:38" x14ac:dyDescent="0.25">
      <c r="A25" s="31" t="s">
        <v>39</v>
      </c>
      <c r="B25" s="250" t="s">
        <v>40</v>
      </c>
      <c r="C25" s="249"/>
      <c r="D25" s="14">
        <v>50</v>
      </c>
      <c r="E25" s="15">
        <v>3.9</v>
      </c>
      <c r="F25" s="15">
        <v>4.3</v>
      </c>
      <c r="G25" s="15">
        <v>29.1</v>
      </c>
      <c r="H25" s="16">
        <v>171.45</v>
      </c>
      <c r="I25" s="17">
        <v>2.1</v>
      </c>
      <c r="J25" s="31" t="s">
        <v>39</v>
      </c>
      <c r="K25" s="260" t="s">
        <v>40</v>
      </c>
      <c r="L25" s="260"/>
      <c r="M25" s="14">
        <v>70</v>
      </c>
      <c r="N25" s="15">
        <v>5</v>
      </c>
      <c r="O25" s="16">
        <v>6.02</v>
      </c>
      <c r="P25" s="15">
        <v>40.700000000000003</v>
      </c>
      <c r="Q25" s="16">
        <v>242</v>
      </c>
      <c r="R25" s="20">
        <v>0</v>
      </c>
      <c r="U25" s="31" t="s">
        <v>39</v>
      </c>
      <c r="V25" s="250" t="s">
        <v>40</v>
      </c>
      <c r="W25" s="249"/>
      <c r="X25" s="14">
        <v>50</v>
      </c>
      <c r="Y25" s="15">
        <v>3.9</v>
      </c>
      <c r="Z25" s="15">
        <v>4.3</v>
      </c>
      <c r="AA25" s="15">
        <v>29.1</v>
      </c>
      <c r="AB25" s="16">
        <v>171.45</v>
      </c>
      <c r="AC25" s="17">
        <v>2.1</v>
      </c>
      <c r="AD25" s="31" t="s">
        <v>39</v>
      </c>
      <c r="AE25" s="260" t="s">
        <v>40</v>
      </c>
      <c r="AF25" s="260"/>
      <c r="AG25" s="14">
        <v>70</v>
      </c>
      <c r="AH25" s="15">
        <v>5</v>
      </c>
      <c r="AI25" s="16">
        <v>6.02</v>
      </c>
      <c r="AJ25" s="15">
        <v>40.700000000000003</v>
      </c>
      <c r="AK25" s="16">
        <v>242</v>
      </c>
      <c r="AL25" s="20">
        <v>0</v>
      </c>
    </row>
    <row r="26" spans="1:38" x14ac:dyDescent="0.25">
      <c r="A26" s="19">
        <v>401</v>
      </c>
      <c r="B26" s="250" t="s">
        <v>179</v>
      </c>
      <c r="C26" s="249"/>
      <c r="D26" s="14">
        <v>150</v>
      </c>
      <c r="E26" s="15">
        <v>4.3</v>
      </c>
      <c r="F26" s="15">
        <v>3.6</v>
      </c>
      <c r="G26" s="15">
        <v>12</v>
      </c>
      <c r="H26" s="16">
        <v>84</v>
      </c>
      <c r="I26" s="17">
        <v>1.1000000000000001</v>
      </c>
      <c r="J26" s="19">
        <v>401</v>
      </c>
      <c r="K26" s="260" t="s">
        <v>179</v>
      </c>
      <c r="L26" s="260"/>
      <c r="M26" s="14">
        <v>180</v>
      </c>
      <c r="N26" s="15">
        <v>5.6</v>
      </c>
      <c r="O26" s="15">
        <v>4.7</v>
      </c>
      <c r="P26" s="16">
        <v>15.8</v>
      </c>
      <c r="Q26" s="15">
        <v>103.5</v>
      </c>
      <c r="R26" s="20">
        <v>1.32</v>
      </c>
      <c r="U26" s="19">
        <v>401</v>
      </c>
      <c r="V26" s="250" t="s">
        <v>179</v>
      </c>
      <c r="W26" s="249"/>
      <c r="X26" s="14">
        <v>150</v>
      </c>
      <c r="Y26" s="15">
        <v>4.3</v>
      </c>
      <c r="Z26" s="15">
        <v>3.6</v>
      </c>
      <c r="AA26" s="15">
        <v>12</v>
      </c>
      <c r="AB26" s="16">
        <v>84</v>
      </c>
      <c r="AC26" s="17">
        <v>1.1000000000000001</v>
      </c>
      <c r="AD26" s="19">
        <v>401</v>
      </c>
      <c r="AE26" s="260" t="s">
        <v>179</v>
      </c>
      <c r="AF26" s="260"/>
      <c r="AG26" s="14">
        <v>180</v>
      </c>
      <c r="AH26" s="15">
        <v>5.6</v>
      </c>
      <c r="AI26" s="15">
        <v>4.7</v>
      </c>
      <c r="AJ26" s="16">
        <v>15.8</v>
      </c>
      <c r="AK26" s="15">
        <v>103.5</v>
      </c>
      <c r="AL26" s="20">
        <v>1.32</v>
      </c>
    </row>
    <row r="27" spans="1:38" x14ac:dyDescent="0.25">
      <c r="A27" s="261" t="s">
        <v>42</v>
      </c>
      <c r="B27" s="256"/>
      <c r="C27" s="256"/>
      <c r="D27" s="256"/>
      <c r="E27" s="256"/>
      <c r="F27" s="256"/>
      <c r="G27" s="256"/>
      <c r="H27" s="256"/>
      <c r="I27" s="257"/>
      <c r="J27" s="261"/>
      <c r="K27" s="256"/>
      <c r="L27" s="256"/>
      <c r="M27" s="256"/>
      <c r="N27" s="256"/>
      <c r="O27" s="256"/>
      <c r="P27" s="256"/>
      <c r="Q27" s="256"/>
      <c r="R27" s="257"/>
      <c r="U27" s="261" t="s">
        <v>42</v>
      </c>
      <c r="V27" s="256"/>
      <c r="W27" s="256"/>
      <c r="X27" s="256"/>
      <c r="Y27" s="256"/>
      <c r="Z27" s="256"/>
      <c r="AA27" s="256"/>
      <c r="AB27" s="256"/>
      <c r="AC27" s="257"/>
      <c r="AD27" s="261"/>
      <c r="AE27" s="256"/>
      <c r="AF27" s="256"/>
      <c r="AG27" s="256"/>
      <c r="AH27" s="256"/>
      <c r="AI27" s="256"/>
      <c r="AJ27" s="256"/>
      <c r="AK27" s="256"/>
      <c r="AL27" s="257"/>
    </row>
    <row r="28" spans="1:38" x14ac:dyDescent="0.25">
      <c r="A28" s="13">
        <v>30</v>
      </c>
      <c r="B28" s="250" t="s">
        <v>180</v>
      </c>
      <c r="C28" s="249"/>
      <c r="D28" s="14">
        <v>40</v>
      </c>
      <c r="E28" s="15">
        <v>0.4</v>
      </c>
      <c r="F28" s="15">
        <v>0.2</v>
      </c>
      <c r="G28" s="15">
        <v>11.6</v>
      </c>
      <c r="H28" s="16">
        <v>49.8</v>
      </c>
      <c r="I28" s="17">
        <v>2.9</v>
      </c>
      <c r="J28" s="13">
        <v>30</v>
      </c>
      <c r="K28" s="260" t="s">
        <v>180</v>
      </c>
      <c r="L28" s="260"/>
      <c r="M28" s="14">
        <v>60</v>
      </c>
      <c r="N28" s="15">
        <v>0.6</v>
      </c>
      <c r="O28" s="15">
        <v>0.3</v>
      </c>
      <c r="P28" s="15">
        <v>17.399999999999999</v>
      </c>
      <c r="Q28" s="16">
        <v>74.7</v>
      </c>
      <c r="R28" s="17">
        <v>3.62</v>
      </c>
      <c r="U28" s="13">
        <v>30</v>
      </c>
      <c r="V28" s="250" t="s">
        <v>180</v>
      </c>
      <c r="W28" s="249"/>
      <c r="X28" s="14">
        <v>40</v>
      </c>
      <c r="Y28" s="15">
        <v>0.4</v>
      </c>
      <c r="Z28" s="15">
        <v>0.2</v>
      </c>
      <c r="AA28" s="15">
        <v>11.6</v>
      </c>
      <c r="AB28" s="16">
        <v>49.8</v>
      </c>
      <c r="AC28" s="17">
        <v>2.9</v>
      </c>
      <c r="AD28" s="13">
        <v>30</v>
      </c>
      <c r="AE28" s="260" t="s">
        <v>180</v>
      </c>
      <c r="AF28" s="260"/>
      <c r="AG28" s="14">
        <v>60</v>
      </c>
      <c r="AH28" s="15">
        <v>0.6</v>
      </c>
      <c r="AI28" s="15">
        <v>0.3</v>
      </c>
      <c r="AJ28" s="15">
        <v>17.399999999999999</v>
      </c>
      <c r="AK28" s="16">
        <v>74.7</v>
      </c>
      <c r="AL28" s="17">
        <v>3.62</v>
      </c>
    </row>
    <row r="29" spans="1:38" x14ac:dyDescent="0.25">
      <c r="A29" s="13" t="s">
        <v>181</v>
      </c>
      <c r="B29" s="250" t="s">
        <v>182</v>
      </c>
      <c r="C29" s="249"/>
      <c r="D29" s="14">
        <v>65</v>
      </c>
      <c r="E29" s="15">
        <v>8.4</v>
      </c>
      <c r="F29" s="15">
        <v>6.2</v>
      </c>
      <c r="G29" s="15">
        <v>12.8</v>
      </c>
      <c r="H29" s="16">
        <v>147.52000000000001</v>
      </c>
      <c r="I29" s="20">
        <v>0.48</v>
      </c>
      <c r="J29" s="13" t="s">
        <v>181</v>
      </c>
      <c r="K29" s="260" t="s">
        <v>323</v>
      </c>
      <c r="L29" s="260"/>
      <c r="M29" s="14">
        <v>100</v>
      </c>
      <c r="N29" s="15">
        <v>12.9</v>
      </c>
      <c r="O29" s="15">
        <v>9.5</v>
      </c>
      <c r="P29" s="15">
        <v>19.7</v>
      </c>
      <c r="Q29" s="16">
        <v>226.95</v>
      </c>
      <c r="R29" s="20">
        <v>0.73</v>
      </c>
      <c r="U29" s="13" t="s">
        <v>181</v>
      </c>
      <c r="V29" s="250" t="s">
        <v>182</v>
      </c>
      <c r="W29" s="249"/>
      <c r="X29" s="14">
        <v>65</v>
      </c>
      <c r="Y29" s="15">
        <v>8.4</v>
      </c>
      <c r="Z29" s="15">
        <v>6.2</v>
      </c>
      <c r="AA29" s="15">
        <v>12.8</v>
      </c>
      <c r="AB29" s="16">
        <v>147.52000000000001</v>
      </c>
      <c r="AC29" s="20">
        <v>0.48</v>
      </c>
      <c r="AD29" s="13" t="s">
        <v>181</v>
      </c>
      <c r="AE29" s="260" t="s">
        <v>323</v>
      </c>
      <c r="AF29" s="260"/>
      <c r="AG29" s="14">
        <v>100</v>
      </c>
      <c r="AH29" s="15">
        <v>12.9</v>
      </c>
      <c r="AI29" s="15">
        <v>9.5</v>
      </c>
      <c r="AJ29" s="15">
        <v>19.7</v>
      </c>
      <c r="AK29" s="16">
        <v>226.95</v>
      </c>
      <c r="AL29" s="20">
        <v>0.73</v>
      </c>
    </row>
    <row r="30" spans="1:38" x14ac:dyDescent="0.25">
      <c r="A30" s="31" t="s">
        <v>105</v>
      </c>
      <c r="B30" s="250" t="s">
        <v>106</v>
      </c>
      <c r="C30" s="249"/>
      <c r="D30" s="14">
        <v>150</v>
      </c>
      <c r="E30" s="15">
        <v>1</v>
      </c>
      <c r="F30" s="15">
        <v>1.2</v>
      </c>
      <c r="G30" s="15">
        <v>9.1999999999999993</v>
      </c>
      <c r="H30" s="16">
        <v>52.4</v>
      </c>
      <c r="I30" s="17">
        <v>3.8</v>
      </c>
      <c r="J30" s="31" t="s">
        <v>105</v>
      </c>
      <c r="K30" s="260" t="s">
        <v>106</v>
      </c>
      <c r="L30" s="260"/>
      <c r="M30" s="14">
        <v>180</v>
      </c>
      <c r="N30" s="15">
        <v>1.5</v>
      </c>
      <c r="O30" s="15">
        <v>1.6355</v>
      </c>
      <c r="P30" s="15">
        <v>12.1477</v>
      </c>
      <c r="Q30" s="16">
        <v>64.2</v>
      </c>
      <c r="R30" s="20">
        <v>4.5999999999999996</v>
      </c>
      <c r="U30" s="31" t="s">
        <v>105</v>
      </c>
      <c r="V30" s="250" t="s">
        <v>106</v>
      </c>
      <c r="W30" s="249"/>
      <c r="X30" s="14">
        <v>150</v>
      </c>
      <c r="Y30" s="15">
        <v>1</v>
      </c>
      <c r="Z30" s="15">
        <v>1.2</v>
      </c>
      <c r="AA30" s="15">
        <v>9.1999999999999993</v>
      </c>
      <c r="AB30" s="16">
        <v>52.4</v>
      </c>
      <c r="AC30" s="17">
        <v>3.8</v>
      </c>
      <c r="AD30" s="31" t="s">
        <v>105</v>
      </c>
      <c r="AE30" s="260" t="s">
        <v>106</v>
      </c>
      <c r="AF30" s="260"/>
      <c r="AG30" s="14">
        <v>180</v>
      </c>
      <c r="AH30" s="15">
        <v>1.5</v>
      </c>
      <c r="AI30" s="15">
        <v>1.6355</v>
      </c>
      <c r="AJ30" s="15">
        <v>12.1477</v>
      </c>
      <c r="AK30" s="16">
        <v>64.2</v>
      </c>
      <c r="AL30" s="20">
        <v>4.5999999999999996</v>
      </c>
    </row>
    <row r="31" spans="1:38" x14ac:dyDescent="0.25">
      <c r="A31" s="31"/>
      <c r="B31" s="250" t="s">
        <v>107</v>
      </c>
      <c r="C31" s="249"/>
      <c r="D31" s="14">
        <v>20</v>
      </c>
      <c r="E31" s="16">
        <v>0.16</v>
      </c>
      <c r="F31" s="15">
        <v>0</v>
      </c>
      <c r="G31" s="15">
        <v>9.1999999999999993</v>
      </c>
      <c r="H31" s="16">
        <v>65</v>
      </c>
      <c r="I31" s="17"/>
      <c r="J31" s="31"/>
      <c r="K31" s="250" t="s">
        <v>107</v>
      </c>
      <c r="L31" s="249"/>
      <c r="M31" s="14">
        <v>20</v>
      </c>
      <c r="N31" s="16">
        <v>0.16</v>
      </c>
      <c r="O31" s="15">
        <v>0</v>
      </c>
      <c r="P31" s="15">
        <v>9.1999999999999993</v>
      </c>
      <c r="Q31" s="16">
        <v>65</v>
      </c>
      <c r="R31" s="17"/>
      <c r="U31" s="31"/>
      <c r="V31" s="250" t="s">
        <v>107</v>
      </c>
      <c r="W31" s="249"/>
      <c r="X31" s="14">
        <v>20</v>
      </c>
      <c r="Y31" s="16">
        <v>0.16</v>
      </c>
      <c r="Z31" s="15">
        <v>0</v>
      </c>
      <c r="AA31" s="15">
        <v>9.1999999999999993</v>
      </c>
      <c r="AB31" s="16">
        <v>65</v>
      </c>
      <c r="AC31" s="17"/>
      <c r="AD31" s="31"/>
      <c r="AE31" s="250" t="s">
        <v>107</v>
      </c>
      <c r="AF31" s="249"/>
      <c r="AG31" s="14">
        <v>20</v>
      </c>
      <c r="AH31" s="16">
        <v>0.16</v>
      </c>
      <c r="AI31" s="15">
        <v>0</v>
      </c>
      <c r="AJ31" s="15">
        <v>9.1999999999999993</v>
      </c>
      <c r="AK31" s="16">
        <v>65</v>
      </c>
      <c r="AL31" s="17"/>
    </row>
    <row r="32" spans="1:38" x14ac:dyDescent="0.25">
      <c r="A32" s="13"/>
      <c r="B32" s="250" t="s">
        <v>36</v>
      </c>
      <c r="C32" s="249"/>
      <c r="D32" s="14">
        <v>20</v>
      </c>
      <c r="E32" s="15">
        <v>1</v>
      </c>
      <c r="F32" s="16">
        <v>0.36</v>
      </c>
      <c r="G32" s="15">
        <v>9.9</v>
      </c>
      <c r="H32" s="16">
        <v>45.6</v>
      </c>
      <c r="I32" s="21"/>
      <c r="J32" s="13"/>
      <c r="K32" s="260" t="s">
        <v>36</v>
      </c>
      <c r="L32" s="260"/>
      <c r="M32" s="14">
        <v>25</v>
      </c>
      <c r="N32" s="16">
        <v>1.47</v>
      </c>
      <c r="O32" s="16">
        <v>0.45</v>
      </c>
      <c r="P32" s="16">
        <v>13.11</v>
      </c>
      <c r="Q32" s="16">
        <v>59.634889999999999</v>
      </c>
      <c r="R32" s="20"/>
      <c r="U32" s="13"/>
      <c r="V32" s="250" t="s">
        <v>36</v>
      </c>
      <c r="W32" s="249"/>
      <c r="X32" s="14">
        <v>20</v>
      </c>
      <c r="Y32" s="15">
        <v>1</v>
      </c>
      <c r="Z32" s="16">
        <v>0.36</v>
      </c>
      <c r="AA32" s="15">
        <v>9.9</v>
      </c>
      <c r="AB32" s="16">
        <v>45.6</v>
      </c>
      <c r="AC32" s="21"/>
      <c r="AD32" s="13"/>
      <c r="AE32" s="260" t="s">
        <v>36</v>
      </c>
      <c r="AF32" s="260"/>
      <c r="AG32" s="14">
        <v>25</v>
      </c>
      <c r="AH32" s="16">
        <v>1.47</v>
      </c>
      <c r="AI32" s="16">
        <v>0.45</v>
      </c>
      <c r="AJ32" s="16">
        <v>13.11</v>
      </c>
      <c r="AK32" s="16">
        <v>59.634889999999999</v>
      </c>
      <c r="AL32" s="20"/>
    </row>
    <row r="33" spans="1:38" ht="15.75" thickBot="1" x14ac:dyDescent="0.3">
      <c r="A33" s="13"/>
      <c r="B33" s="268" t="s">
        <v>23</v>
      </c>
      <c r="C33" s="241"/>
      <c r="D33" s="14">
        <v>20</v>
      </c>
      <c r="E33" s="15">
        <v>1.51</v>
      </c>
      <c r="F33" s="16">
        <v>0.54220000000000002</v>
      </c>
      <c r="G33" s="15">
        <v>9.7200000000000006</v>
      </c>
      <c r="H33" s="16">
        <v>48.64</v>
      </c>
      <c r="I33" s="21"/>
      <c r="J33" s="13"/>
      <c r="K33" s="260" t="s">
        <v>23</v>
      </c>
      <c r="L33" s="260"/>
      <c r="M33" s="14">
        <v>20</v>
      </c>
      <c r="N33" s="15">
        <v>1.5</v>
      </c>
      <c r="O33" s="16">
        <v>0.54220000000000002</v>
      </c>
      <c r="P33" s="15">
        <v>9.7200000000000006</v>
      </c>
      <c r="Q33" s="16">
        <v>48.64</v>
      </c>
      <c r="R33" s="21"/>
      <c r="U33" s="13"/>
      <c r="V33" s="268" t="s">
        <v>23</v>
      </c>
      <c r="W33" s="241"/>
      <c r="X33" s="14">
        <v>20</v>
      </c>
      <c r="Y33" s="15">
        <v>1.51</v>
      </c>
      <c r="Z33" s="16">
        <v>0.54220000000000002</v>
      </c>
      <c r="AA33" s="15">
        <v>9.7200000000000006</v>
      </c>
      <c r="AB33" s="16">
        <v>48.64</v>
      </c>
      <c r="AC33" s="21"/>
      <c r="AD33" s="13"/>
      <c r="AE33" s="260" t="s">
        <v>23</v>
      </c>
      <c r="AF33" s="260"/>
      <c r="AG33" s="14">
        <v>20</v>
      </c>
      <c r="AH33" s="15">
        <v>1.5</v>
      </c>
      <c r="AI33" s="16">
        <v>0.54220000000000002</v>
      </c>
      <c r="AJ33" s="15">
        <v>9.7200000000000006</v>
      </c>
      <c r="AK33" s="16">
        <v>48.64</v>
      </c>
      <c r="AL33" s="21"/>
    </row>
    <row r="34" spans="1:38" ht="44.45" customHeight="1" x14ac:dyDescent="0.25">
      <c r="A34" s="269" t="s">
        <v>183</v>
      </c>
      <c r="B34" s="270"/>
      <c r="C34" s="270"/>
      <c r="D34" s="271"/>
      <c r="E34" s="238" t="s">
        <v>11</v>
      </c>
      <c r="F34" s="238"/>
      <c r="G34" s="238"/>
      <c r="H34" s="237" t="s">
        <v>12</v>
      </c>
      <c r="I34" s="34" t="s">
        <v>13</v>
      </c>
      <c r="J34" s="269" t="s">
        <v>324</v>
      </c>
      <c r="K34" s="270"/>
      <c r="L34" s="270"/>
      <c r="M34" s="271"/>
      <c r="N34" s="238" t="s">
        <v>11</v>
      </c>
      <c r="O34" s="238"/>
      <c r="P34" s="238"/>
      <c r="Q34" s="237" t="s">
        <v>12</v>
      </c>
      <c r="R34" s="34" t="s">
        <v>13</v>
      </c>
      <c r="U34" s="269" t="s">
        <v>183</v>
      </c>
      <c r="V34" s="270"/>
      <c r="W34" s="270"/>
      <c r="X34" s="271"/>
      <c r="Y34" s="238" t="s">
        <v>11</v>
      </c>
      <c r="Z34" s="238"/>
      <c r="AA34" s="238"/>
      <c r="AB34" s="237" t="s">
        <v>12</v>
      </c>
      <c r="AC34" s="34" t="s">
        <v>13</v>
      </c>
      <c r="AD34" s="269" t="s">
        <v>324</v>
      </c>
      <c r="AE34" s="270"/>
      <c r="AF34" s="270"/>
      <c r="AG34" s="271"/>
      <c r="AH34" s="238" t="s">
        <v>11</v>
      </c>
      <c r="AI34" s="238"/>
      <c r="AJ34" s="238"/>
      <c r="AK34" s="237" t="s">
        <v>12</v>
      </c>
      <c r="AL34" s="34" t="s">
        <v>13</v>
      </c>
    </row>
    <row r="35" spans="1:38" x14ac:dyDescent="0.25">
      <c r="A35" s="272"/>
      <c r="B35" s="273"/>
      <c r="C35" s="273"/>
      <c r="D35" s="274"/>
      <c r="E35" s="133" t="s">
        <v>14</v>
      </c>
      <c r="F35" s="133" t="s">
        <v>15</v>
      </c>
      <c r="G35" s="133" t="s">
        <v>16</v>
      </c>
      <c r="H35" s="239"/>
      <c r="I35" s="36" t="s">
        <v>17</v>
      </c>
      <c r="J35" s="272"/>
      <c r="K35" s="273"/>
      <c r="L35" s="273"/>
      <c r="M35" s="274"/>
      <c r="N35" s="133" t="s">
        <v>14</v>
      </c>
      <c r="O35" s="133" t="s">
        <v>15</v>
      </c>
      <c r="P35" s="133" t="s">
        <v>16</v>
      </c>
      <c r="Q35" s="239"/>
      <c r="R35" s="36" t="s">
        <v>17</v>
      </c>
      <c r="U35" s="272"/>
      <c r="V35" s="273"/>
      <c r="W35" s="273"/>
      <c r="X35" s="274"/>
      <c r="Y35" s="133" t="s">
        <v>14</v>
      </c>
      <c r="Z35" s="133" t="s">
        <v>15</v>
      </c>
      <c r="AA35" s="133" t="s">
        <v>16</v>
      </c>
      <c r="AB35" s="239"/>
      <c r="AC35" s="36" t="s">
        <v>17</v>
      </c>
      <c r="AD35" s="272"/>
      <c r="AE35" s="273"/>
      <c r="AF35" s="273"/>
      <c r="AG35" s="274"/>
      <c r="AH35" s="133" t="s">
        <v>14</v>
      </c>
      <c r="AI35" s="133" t="s">
        <v>15</v>
      </c>
      <c r="AJ35" s="133" t="s">
        <v>16</v>
      </c>
      <c r="AK35" s="239"/>
      <c r="AL35" s="36" t="s">
        <v>17</v>
      </c>
    </row>
    <row r="36" spans="1:38" ht="15.75" thickBot="1" x14ac:dyDescent="0.3">
      <c r="A36" s="275"/>
      <c r="B36" s="276"/>
      <c r="C36" s="276"/>
      <c r="D36" s="277"/>
      <c r="E36" s="37">
        <f>E33+E32+E31+E30+E29+E28+E26+E25+E23+E22+E20+E19+E18+E17+E15+E13+E12+E11+E10+E9</f>
        <v>50.79</v>
      </c>
      <c r="F36" s="37">
        <f>F33+F32+F31+F30+F29+F28+F26+F25+F23+F22+F20+F19+F18+F17+F15+F13+F12+F11+F10+F9</f>
        <v>58.346599999999995</v>
      </c>
      <c r="G36" s="37">
        <f>G33+G32+G31+G30+G29+G28+G26+G25+G23+G22+G20+G19+G18+G17+G15+G13+G12+G11+G10+G9</f>
        <v>255.26000000000002</v>
      </c>
      <c r="H36" s="37">
        <f>H33+H32+H31+H30+H29+H28+H26+H25+H23+H22+H20+H19+H18+H17+H15+H13+H12+H11+H10+H9</f>
        <v>1772.2900000000002</v>
      </c>
      <c r="I36" s="38">
        <f>I33+I32+I31+I30+I29+I28+I26+I25+I23+I22+I20+I19+I18+I17+I15+I13+I12+I11+I10+I9</f>
        <v>38.059999999999995</v>
      </c>
      <c r="J36" s="275"/>
      <c r="K36" s="276"/>
      <c r="L36" s="276"/>
      <c r="M36" s="277"/>
      <c r="N36" s="37">
        <f>N33+N32+N31+N30+N29+N28+N26+N25+N23+N22+N20+N19+N18+N17+N15+N13+N12+N11+N10+N9</f>
        <v>69.2</v>
      </c>
      <c r="O36" s="37">
        <f>O33+O32+O31+O30+O29+O28+O26+O25+O23+O22+O20+O19+O18+O17+O15+O13+O12+O11+O10+O9</f>
        <v>74.99105999999999</v>
      </c>
      <c r="P36" s="37">
        <f>P33+P32+P31+P30+P29+P28+P26+P25+P23+P22+P20+P19+P18+P17+P15+P13+P12+P11+P10+P9</f>
        <v>332.91770000000002</v>
      </c>
      <c r="Q36" s="37">
        <f>Q33+Q32+Q31+Q30+Q29+Q28+Q26+Q25+Q23+Q22+Q20+Q19+Q18+Q17+Q15+Q13+Q12+Q11+Q10+Q9</f>
        <v>2290.57978</v>
      </c>
      <c r="R36" s="38">
        <f>R33+R32+R31+R30+R29+R28+R26+R25+R23+R22+R20+R19+R18+R17+R15+R13+R12+R11+R10+R9</f>
        <v>43.13</v>
      </c>
      <c r="U36" s="275"/>
      <c r="V36" s="276"/>
      <c r="W36" s="276"/>
      <c r="X36" s="277"/>
      <c r="Y36" s="37">
        <f>Y33+Y32+Y31+Y30+Y29+Y28+Y26+Y25+Y23+Y22+Y20+Y19+Y18+Y17+Y15+Y13+Y12+Y11+Y10+Y9</f>
        <v>50.79</v>
      </c>
      <c r="Z36" s="37">
        <f>Z33+Z32+Z31+Z30+Z29+Z28+Z26+Z25+Z23+Z22+Z20+Z19+Z18+Z17+Z15+Z13+Z12+Z11+Z10+Z9</f>
        <v>58.346599999999995</v>
      </c>
      <c r="AA36" s="37">
        <f>AA33+AA32+AA31+AA30+AA29+AA28+AA26+AA25+AA23+AA22+AA20+AA19+AA18+AA17+AA15+AA13+AA12+AA11+AA10+AA9</f>
        <v>255.26000000000002</v>
      </c>
      <c r="AB36" s="37">
        <f>AB33+AB32+AB31+AB30+AB29+AB28+AB26+AB25+AB23+AB22+AB20+AB19+AB18+AB17+AB15+AB13+AB12+AB11+AB10+AB9</f>
        <v>1772.2900000000002</v>
      </c>
      <c r="AC36" s="38">
        <f>AC33+AC32+AC31+AC30+AC29+AC28+AC26+AC25+AC23+AC22+AC20+AC19+AC18+AC17+AC15+AC13+AC12+AC11+AC10+AC9</f>
        <v>38.059999999999995</v>
      </c>
      <c r="AD36" s="275"/>
      <c r="AE36" s="276"/>
      <c r="AF36" s="276"/>
      <c r="AG36" s="277"/>
      <c r="AH36" s="37">
        <f>AH33+AH32+AH31+AH30+AH29+AH28+AH26+AH25+AH23+AH22+AH20+AH19+AH18+AH17+AH15+AH13+AH12+AH11+AH10+AH9</f>
        <v>69.2</v>
      </c>
      <c r="AI36" s="37">
        <f>AI33+AI32+AI31+AI30+AI29+AI28+AI26+AI25+AI23+AI22+AI20+AI19+AI18+AI17+AI15+AI13+AI12+AI11+AI10+AI9</f>
        <v>74.99105999999999</v>
      </c>
      <c r="AJ36" s="37">
        <f>AJ33+AJ32+AJ31+AJ30+AJ29+AJ28+AJ26+AJ25+AJ23+AJ22+AJ20+AJ19+AJ18+AJ17+AJ15+AJ13+AJ12+AJ11+AJ10+AJ9</f>
        <v>332.91770000000002</v>
      </c>
      <c r="AK36" s="37">
        <f>AK33+AK32+AK31+AK30+AK29+AK28+AK26+AK25+AK23+AK22+AK20+AK19+AK18+AK17+AK15+AK13+AK12+AK11+AK10+AK9</f>
        <v>2290.57978</v>
      </c>
      <c r="AL36" s="38">
        <f>AL33+AL32+AL31+AL30+AL29+AL28+AL26+AL25+AL23+AL22+AL20+AL19+AL18+AL17+AL15+AL13+AL12+AL11+AL10+AL9</f>
        <v>43.13</v>
      </c>
    </row>
  </sheetData>
  <mergeCells count="138">
    <mergeCell ref="A8:I8"/>
    <mergeCell ref="J8:R8"/>
    <mergeCell ref="B9:C9"/>
    <mergeCell ref="K9:L9"/>
    <mergeCell ref="D3:H3"/>
    <mergeCell ref="M3:Q3"/>
    <mergeCell ref="A6:A7"/>
    <mergeCell ref="B6:C7"/>
    <mergeCell ref="D6:D7"/>
    <mergeCell ref="E6:G6"/>
    <mergeCell ref="H6:H7"/>
    <mergeCell ref="J6:J7"/>
    <mergeCell ref="K6:L7"/>
    <mergeCell ref="M6:M7"/>
    <mergeCell ref="B13:C13"/>
    <mergeCell ref="K13:L13"/>
    <mergeCell ref="A14:I14"/>
    <mergeCell ref="J14:R14"/>
    <mergeCell ref="B15:C15"/>
    <mergeCell ref="K15:L15"/>
    <mergeCell ref="B10:C10"/>
    <mergeCell ref="K10:L10"/>
    <mergeCell ref="B11:C11"/>
    <mergeCell ref="K11:L11"/>
    <mergeCell ref="B12:C12"/>
    <mergeCell ref="K12:L12"/>
    <mergeCell ref="B19:C19"/>
    <mergeCell ref="K19:L19"/>
    <mergeCell ref="B20:C20"/>
    <mergeCell ref="K20:L20"/>
    <mergeCell ref="K21:L21"/>
    <mergeCell ref="B22:C22"/>
    <mergeCell ref="K22:L22"/>
    <mergeCell ref="A16:I16"/>
    <mergeCell ref="J16:R16"/>
    <mergeCell ref="B17:C17"/>
    <mergeCell ref="K17:L17"/>
    <mergeCell ref="B18:C18"/>
    <mergeCell ref="K18:L18"/>
    <mergeCell ref="B26:C26"/>
    <mergeCell ref="K26:L26"/>
    <mergeCell ref="A27:I27"/>
    <mergeCell ref="J27:R27"/>
    <mergeCell ref="B28:C28"/>
    <mergeCell ref="K28:L28"/>
    <mergeCell ref="B23:C23"/>
    <mergeCell ref="K23:L23"/>
    <mergeCell ref="A24:I24"/>
    <mergeCell ref="J24:R24"/>
    <mergeCell ref="B25:C25"/>
    <mergeCell ref="K25:L25"/>
    <mergeCell ref="B32:C32"/>
    <mergeCell ref="K32:L32"/>
    <mergeCell ref="B33:C33"/>
    <mergeCell ref="K33:L33"/>
    <mergeCell ref="A34:D36"/>
    <mergeCell ref="E34:G34"/>
    <mergeCell ref="H34:H35"/>
    <mergeCell ref="J34:M36"/>
    <mergeCell ref="B29:C29"/>
    <mergeCell ref="K29:L29"/>
    <mergeCell ref="B30:C30"/>
    <mergeCell ref="K30:L30"/>
    <mergeCell ref="B31:C31"/>
    <mergeCell ref="K31:L31"/>
    <mergeCell ref="AK6:AK7"/>
    <mergeCell ref="U8:AC8"/>
    <mergeCell ref="AD8:AL8"/>
    <mergeCell ref="N34:P34"/>
    <mergeCell ref="Q34:Q35"/>
    <mergeCell ref="X3:AB3"/>
    <mergeCell ref="AG3:AK3"/>
    <mergeCell ref="U6:U7"/>
    <mergeCell ref="V6:W7"/>
    <mergeCell ref="X6:X7"/>
    <mergeCell ref="Y6:AA6"/>
    <mergeCell ref="AB6:AB7"/>
    <mergeCell ref="AD6:AD7"/>
    <mergeCell ref="N6:P6"/>
    <mergeCell ref="Q6:Q7"/>
    <mergeCell ref="V9:W9"/>
    <mergeCell ref="AE9:AF9"/>
    <mergeCell ref="V10:W10"/>
    <mergeCell ref="AE10:AF10"/>
    <mergeCell ref="V11:W11"/>
    <mergeCell ref="AE11:AF11"/>
    <mergeCell ref="AE6:AF7"/>
    <mergeCell ref="AG6:AG7"/>
    <mergeCell ref="AH6:AJ6"/>
    <mergeCell ref="V15:W15"/>
    <mergeCell ref="AE15:AF15"/>
    <mergeCell ref="U16:AC16"/>
    <mergeCell ref="AD16:AL16"/>
    <mergeCell ref="V17:W17"/>
    <mergeCell ref="AE17:AF17"/>
    <mergeCell ref="V12:W12"/>
    <mergeCell ref="AE12:AF12"/>
    <mergeCell ref="V13:W13"/>
    <mergeCell ref="AE13:AF13"/>
    <mergeCell ref="U14:AC14"/>
    <mergeCell ref="AD14:AL14"/>
    <mergeCell ref="AE21:AF21"/>
    <mergeCell ref="V22:W22"/>
    <mergeCell ref="AE22:AF22"/>
    <mergeCell ref="V23:W23"/>
    <mergeCell ref="AE23:AF23"/>
    <mergeCell ref="U24:AC24"/>
    <mergeCell ref="AD24:AL24"/>
    <mergeCell ref="V18:W18"/>
    <mergeCell ref="AE18:AF18"/>
    <mergeCell ref="V19:W19"/>
    <mergeCell ref="AE19:AF19"/>
    <mergeCell ref="V20:W20"/>
    <mergeCell ref="AE20:AF20"/>
    <mergeCell ref="V28:W28"/>
    <mergeCell ref="AE28:AF28"/>
    <mergeCell ref="V29:W29"/>
    <mergeCell ref="AE29:AF29"/>
    <mergeCell ref="V30:W30"/>
    <mergeCell ref="AE30:AF30"/>
    <mergeCell ref="V25:W25"/>
    <mergeCell ref="AE25:AF25"/>
    <mergeCell ref="V26:W26"/>
    <mergeCell ref="AE26:AF26"/>
    <mergeCell ref="U27:AC27"/>
    <mergeCell ref="AD27:AL27"/>
    <mergeCell ref="U34:X36"/>
    <mergeCell ref="Y34:AA34"/>
    <mergeCell ref="AB34:AB35"/>
    <mergeCell ref="AD34:AG36"/>
    <mergeCell ref="AH34:AJ34"/>
    <mergeCell ref="AK34:AK35"/>
    <mergeCell ref="V31:W31"/>
    <mergeCell ref="AE31:AF31"/>
    <mergeCell ref="V32:W32"/>
    <mergeCell ref="AE32:AF32"/>
    <mergeCell ref="V33:W33"/>
    <mergeCell ref="AE33:AF33"/>
  </mergeCells>
  <pageMargins left="0.7" right="0.7" top="0.75" bottom="0.75" header="0.3" footer="0.3"/>
  <pageSetup paperSize="9" scale="75" orientation="landscape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K37"/>
  <sheetViews>
    <sheetView workbookViewId="0">
      <selection activeCell="T1" sqref="T1:AK38"/>
    </sheetView>
  </sheetViews>
  <sheetFormatPr defaultRowHeight="15" x14ac:dyDescent="0.25"/>
  <cols>
    <col min="3" max="3" width="23.85546875" customWidth="1"/>
    <col min="4" max="4" width="8.85546875" customWidth="1"/>
    <col min="5" max="7" width="8.85546875" hidden="1" customWidth="1"/>
    <col min="8" max="8" width="8.85546875" customWidth="1"/>
    <col min="9" max="12" width="8.85546875" hidden="1" customWidth="1"/>
    <col min="13" max="13" width="8.85546875" customWidth="1"/>
    <col min="14" max="14" width="0.140625" customWidth="1"/>
    <col min="15" max="16" width="8.85546875" hidden="1" customWidth="1"/>
    <col min="17" max="17" width="8.5703125" customWidth="1"/>
    <col min="18" max="18" width="8.85546875" hidden="1" customWidth="1"/>
    <col min="22" max="22" width="26.42578125" customWidth="1"/>
    <col min="23" max="23" width="8.7109375" customWidth="1"/>
    <col min="24" max="26" width="8.85546875" hidden="1" customWidth="1"/>
    <col min="28" max="31" width="8.85546875" hidden="1" customWidth="1"/>
    <col min="33" max="35" width="8.85546875" hidden="1" customWidth="1"/>
    <col min="37" max="37" width="0.140625" customWidth="1"/>
  </cols>
  <sheetData>
    <row r="1" spans="1:37" ht="13.9" customHeight="1" x14ac:dyDescent="0.25">
      <c r="A1" s="1">
        <v>9</v>
      </c>
      <c r="B1" s="5" t="s">
        <v>1</v>
      </c>
      <c r="C1" s="6">
        <v>9</v>
      </c>
      <c r="D1" s="2"/>
      <c r="E1" s="2"/>
      <c r="F1" s="2"/>
      <c r="G1" s="2"/>
      <c r="H1" s="3"/>
      <c r="I1" s="4"/>
      <c r="J1" s="77">
        <v>9</v>
      </c>
      <c r="K1" s="78" t="s">
        <v>1</v>
      </c>
      <c r="L1" s="79">
        <v>4</v>
      </c>
      <c r="M1" s="80"/>
      <c r="N1" s="80"/>
      <c r="O1" s="80"/>
      <c r="P1" s="80"/>
      <c r="Q1" s="81"/>
      <c r="R1" s="82"/>
      <c r="T1" s="1">
        <v>9</v>
      </c>
      <c r="U1" s="5" t="s">
        <v>1</v>
      </c>
      <c r="V1" s="6">
        <v>9</v>
      </c>
      <c r="W1" s="2"/>
      <c r="X1" s="2"/>
      <c r="Y1" s="2"/>
      <c r="Z1" s="2"/>
      <c r="AA1" s="3"/>
      <c r="AB1" s="4"/>
      <c r="AC1" s="77">
        <v>9</v>
      </c>
      <c r="AD1" s="78" t="s">
        <v>1</v>
      </c>
      <c r="AE1" s="79">
        <v>4</v>
      </c>
      <c r="AF1" s="80"/>
      <c r="AG1" s="80"/>
      <c r="AH1" s="80"/>
      <c r="AI1" s="80"/>
      <c r="AJ1" s="81"/>
      <c r="AK1" s="82"/>
    </row>
    <row r="2" spans="1:37" hidden="1" x14ac:dyDescent="0.25">
      <c r="A2" s="1"/>
      <c r="B2" s="5" t="s">
        <v>2</v>
      </c>
      <c r="C2" s="6">
        <v>2</v>
      </c>
      <c r="D2" s="2"/>
      <c r="E2" s="2"/>
      <c r="F2" s="2"/>
      <c r="G2" s="2"/>
      <c r="H2" s="3"/>
      <c r="I2" s="4"/>
      <c r="J2" s="1"/>
      <c r="K2" s="5" t="s">
        <v>2</v>
      </c>
      <c r="L2" s="6">
        <v>2</v>
      </c>
      <c r="M2" s="2"/>
      <c r="N2" s="2"/>
      <c r="O2" s="2"/>
      <c r="P2" s="2"/>
      <c r="Q2" s="3"/>
      <c r="R2" s="4"/>
      <c r="T2" s="1"/>
      <c r="U2" s="5" t="s">
        <v>2</v>
      </c>
      <c r="V2" s="6">
        <v>2</v>
      </c>
      <c r="W2" s="2"/>
      <c r="X2" s="2"/>
      <c r="Y2" s="2"/>
      <c r="Z2" s="2"/>
      <c r="AA2" s="3"/>
      <c r="AB2" s="4"/>
      <c r="AC2" s="1"/>
      <c r="AD2" s="5" t="s">
        <v>2</v>
      </c>
      <c r="AE2" s="6">
        <v>2</v>
      </c>
      <c r="AF2" s="2"/>
      <c r="AG2" s="2"/>
      <c r="AH2" s="2"/>
      <c r="AI2" s="2"/>
      <c r="AJ2" s="3"/>
      <c r="AK2" s="4"/>
    </row>
    <row r="3" spans="1:37" hidden="1" x14ac:dyDescent="0.25">
      <c r="A3" s="1"/>
      <c r="B3" s="5" t="s">
        <v>3</v>
      </c>
      <c r="C3" s="7" t="s">
        <v>4</v>
      </c>
      <c r="D3" s="262" t="s">
        <v>5</v>
      </c>
      <c r="E3" s="262"/>
      <c r="F3" s="262"/>
      <c r="G3" s="262"/>
      <c r="H3" s="262"/>
      <c r="I3" s="4"/>
      <c r="J3" s="1"/>
      <c r="K3" s="5" t="s">
        <v>3</v>
      </c>
      <c r="L3" s="7" t="s">
        <v>4</v>
      </c>
      <c r="M3" s="262" t="s">
        <v>5</v>
      </c>
      <c r="N3" s="262"/>
      <c r="O3" s="262"/>
      <c r="P3" s="262"/>
      <c r="Q3" s="262"/>
      <c r="R3" s="4"/>
      <c r="T3" s="1"/>
      <c r="U3" s="5" t="s">
        <v>3</v>
      </c>
      <c r="V3" s="7" t="s">
        <v>4</v>
      </c>
      <c r="W3" s="262" t="s">
        <v>5</v>
      </c>
      <c r="X3" s="262"/>
      <c r="Y3" s="262"/>
      <c r="Z3" s="262"/>
      <c r="AA3" s="262"/>
      <c r="AB3" s="4"/>
      <c r="AC3" s="1"/>
      <c r="AD3" s="5" t="s">
        <v>3</v>
      </c>
      <c r="AE3" s="7" t="s">
        <v>4</v>
      </c>
      <c r="AF3" s="262" t="s">
        <v>5</v>
      </c>
      <c r="AG3" s="262"/>
      <c r="AH3" s="262"/>
      <c r="AI3" s="262"/>
      <c r="AJ3" s="262"/>
      <c r="AK3" s="4"/>
    </row>
    <row r="4" spans="1:37" hidden="1" x14ac:dyDescent="0.25">
      <c r="A4" s="50"/>
      <c r="B4" s="51" t="s">
        <v>6</v>
      </c>
      <c r="C4" s="9" t="s">
        <v>7</v>
      </c>
      <c r="D4" s="7"/>
      <c r="E4" s="7"/>
      <c r="F4" s="7"/>
      <c r="G4" s="7"/>
      <c r="H4" s="52"/>
      <c r="I4" s="53"/>
      <c r="J4" s="50"/>
      <c r="K4" s="51" t="s">
        <v>6</v>
      </c>
      <c r="L4" s="9" t="s">
        <v>292</v>
      </c>
      <c r="M4" s="7"/>
      <c r="N4" s="7"/>
      <c r="O4" s="7"/>
      <c r="P4" s="7"/>
      <c r="Q4" s="52"/>
      <c r="R4" s="53"/>
      <c r="T4" s="50"/>
      <c r="U4" s="51" t="s">
        <v>6</v>
      </c>
      <c r="V4" s="9" t="s">
        <v>7</v>
      </c>
      <c r="W4" s="7"/>
      <c r="X4" s="7"/>
      <c r="Y4" s="7"/>
      <c r="Z4" s="7"/>
      <c r="AA4" s="52"/>
      <c r="AB4" s="53"/>
      <c r="AC4" s="50"/>
      <c r="AD4" s="51" t="s">
        <v>6</v>
      </c>
      <c r="AE4" s="9" t="s">
        <v>292</v>
      </c>
      <c r="AF4" s="7"/>
      <c r="AG4" s="7"/>
      <c r="AH4" s="7"/>
      <c r="AI4" s="7"/>
      <c r="AJ4" s="52"/>
      <c r="AK4" s="53"/>
    </row>
    <row r="5" spans="1:37" x14ac:dyDescent="0.25">
      <c r="A5" s="1"/>
      <c r="B5" s="2"/>
      <c r="C5" s="99">
        <v>44452</v>
      </c>
      <c r="D5" s="2"/>
      <c r="E5" s="2"/>
      <c r="F5" s="2"/>
      <c r="G5" s="2"/>
      <c r="H5" s="3"/>
      <c r="I5" s="4"/>
      <c r="J5" s="1"/>
      <c r="K5" s="2"/>
      <c r="L5" s="2"/>
      <c r="M5" s="2"/>
      <c r="N5" s="2"/>
      <c r="O5" s="2"/>
      <c r="P5" s="2"/>
      <c r="Q5" s="3"/>
      <c r="R5" s="4"/>
      <c r="T5" s="1"/>
      <c r="U5" s="2"/>
      <c r="V5" s="99">
        <v>44452</v>
      </c>
      <c r="W5" s="2"/>
      <c r="X5" s="2"/>
      <c r="Y5" s="2"/>
      <c r="Z5" s="2"/>
      <c r="AA5" s="3"/>
      <c r="AB5" s="4"/>
      <c r="AC5" s="1"/>
      <c r="AD5" s="2"/>
      <c r="AE5" s="2"/>
      <c r="AF5" s="2"/>
      <c r="AG5" s="2"/>
      <c r="AH5" s="2"/>
      <c r="AI5" s="2"/>
      <c r="AJ5" s="3"/>
      <c r="AK5" s="4"/>
    </row>
    <row r="6" spans="1:37" ht="55.9" customHeight="1" x14ac:dyDescent="0.25">
      <c r="A6" s="233" t="s">
        <v>8</v>
      </c>
      <c r="B6" s="263" t="s">
        <v>9</v>
      </c>
      <c r="C6" s="264"/>
      <c r="D6" s="234" t="s">
        <v>375</v>
      </c>
      <c r="E6" s="234" t="s">
        <v>11</v>
      </c>
      <c r="F6" s="234"/>
      <c r="G6" s="234"/>
      <c r="H6" s="235" t="s">
        <v>12</v>
      </c>
      <c r="I6" s="12" t="s">
        <v>13</v>
      </c>
      <c r="J6" s="233" t="s">
        <v>8</v>
      </c>
      <c r="K6" s="234" t="s">
        <v>9</v>
      </c>
      <c r="L6" s="234"/>
      <c r="M6" s="234" t="s">
        <v>372</v>
      </c>
      <c r="N6" s="234" t="s">
        <v>11</v>
      </c>
      <c r="O6" s="234"/>
      <c r="P6" s="234"/>
      <c r="Q6" s="235" t="s">
        <v>12</v>
      </c>
      <c r="R6" s="12" t="s">
        <v>13</v>
      </c>
      <c r="T6" s="233" t="s">
        <v>8</v>
      </c>
      <c r="U6" s="263" t="s">
        <v>9</v>
      </c>
      <c r="V6" s="264"/>
      <c r="W6" s="234" t="s">
        <v>375</v>
      </c>
      <c r="X6" s="234" t="s">
        <v>11</v>
      </c>
      <c r="Y6" s="234"/>
      <c r="Z6" s="234"/>
      <c r="AA6" s="235" t="s">
        <v>12</v>
      </c>
      <c r="AB6" s="12" t="s">
        <v>13</v>
      </c>
      <c r="AC6" s="233" t="s">
        <v>8</v>
      </c>
      <c r="AD6" s="234" t="s">
        <v>9</v>
      </c>
      <c r="AE6" s="234"/>
      <c r="AF6" s="234" t="s">
        <v>372</v>
      </c>
      <c r="AG6" s="234" t="s">
        <v>11</v>
      </c>
      <c r="AH6" s="234"/>
      <c r="AI6" s="234"/>
      <c r="AJ6" s="235" t="s">
        <v>12</v>
      </c>
      <c r="AK6" s="12" t="s">
        <v>13</v>
      </c>
    </row>
    <row r="7" spans="1:37" hidden="1" x14ac:dyDescent="0.25">
      <c r="A7" s="233"/>
      <c r="B7" s="265"/>
      <c r="C7" s="266"/>
      <c r="D7" s="234"/>
      <c r="E7" s="129" t="s">
        <v>14</v>
      </c>
      <c r="F7" s="129" t="s">
        <v>15</v>
      </c>
      <c r="G7" s="129" t="s">
        <v>16</v>
      </c>
      <c r="H7" s="235"/>
      <c r="I7" s="12" t="s">
        <v>17</v>
      </c>
      <c r="J7" s="233"/>
      <c r="K7" s="234"/>
      <c r="L7" s="234"/>
      <c r="M7" s="234"/>
      <c r="N7" s="129" t="s">
        <v>14</v>
      </c>
      <c r="O7" s="129" t="s">
        <v>15</v>
      </c>
      <c r="P7" s="129" t="s">
        <v>16</v>
      </c>
      <c r="Q7" s="235"/>
      <c r="R7" s="12" t="s">
        <v>17</v>
      </c>
      <c r="T7" s="233"/>
      <c r="U7" s="265"/>
      <c r="V7" s="266"/>
      <c r="W7" s="234"/>
      <c r="X7" s="129" t="s">
        <v>14</v>
      </c>
      <c r="Y7" s="129" t="s">
        <v>15</v>
      </c>
      <c r="Z7" s="129" t="s">
        <v>16</v>
      </c>
      <c r="AA7" s="235"/>
      <c r="AB7" s="12" t="s">
        <v>17</v>
      </c>
      <c r="AC7" s="233"/>
      <c r="AD7" s="234"/>
      <c r="AE7" s="234"/>
      <c r="AF7" s="234"/>
      <c r="AG7" s="129" t="s">
        <v>14</v>
      </c>
      <c r="AH7" s="129" t="s">
        <v>15</v>
      </c>
      <c r="AI7" s="129" t="s">
        <v>16</v>
      </c>
      <c r="AJ7" s="235"/>
      <c r="AK7" s="12" t="s">
        <v>17</v>
      </c>
    </row>
    <row r="8" spans="1:37" x14ac:dyDescent="0.25">
      <c r="A8" s="261" t="s">
        <v>18</v>
      </c>
      <c r="B8" s="256"/>
      <c r="C8" s="256"/>
      <c r="D8" s="256"/>
      <c r="E8" s="256"/>
      <c r="F8" s="256"/>
      <c r="G8" s="256"/>
      <c r="H8" s="256"/>
      <c r="I8" s="257"/>
      <c r="J8" s="261"/>
      <c r="K8" s="256"/>
      <c r="L8" s="256"/>
      <c r="M8" s="256"/>
      <c r="N8" s="256"/>
      <c r="O8" s="256"/>
      <c r="P8" s="256"/>
      <c r="Q8" s="256"/>
      <c r="R8" s="257"/>
      <c r="T8" s="261" t="s">
        <v>18</v>
      </c>
      <c r="U8" s="256"/>
      <c r="V8" s="256"/>
      <c r="W8" s="256"/>
      <c r="X8" s="256"/>
      <c r="Y8" s="256"/>
      <c r="Z8" s="256"/>
      <c r="AA8" s="256"/>
      <c r="AB8" s="257"/>
      <c r="AC8" s="261"/>
      <c r="AD8" s="256"/>
      <c r="AE8" s="256"/>
      <c r="AF8" s="256"/>
      <c r="AG8" s="256"/>
      <c r="AH8" s="256"/>
      <c r="AI8" s="256"/>
      <c r="AJ8" s="256"/>
      <c r="AK8" s="257"/>
    </row>
    <row r="9" spans="1:37" x14ac:dyDescent="0.25">
      <c r="A9" s="19" t="s">
        <v>19</v>
      </c>
      <c r="B9" s="250" t="s">
        <v>161</v>
      </c>
      <c r="C9" s="249"/>
      <c r="D9" s="14">
        <v>150</v>
      </c>
      <c r="E9" s="15">
        <v>2.9</v>
      </c>
      <c r="F9" s="15">
        <v>4.4000000000000004</v>
      </c>
      <c r="G9" s="15">
        <v>17.399999999999999</v>
      </c>
      <c r="H9" s="16">
        <v>177.5</v>
      </c>
      <c r="I9" s="17">
        <v>1.1000000000000001</v>
      </c>
      <c r="J9" s="24" t="s">
        <v>19</v>
      </c>
      <c r="K9" s="228" t="s">
        <v>161</v>
      </c>
      <c r="L9" s="228"/>
      <c r="M9" s="25">
        <v>200</v>
      </c>
      <c r="N9" s="26">
        <v>3.9</v>
      </c>
      <c r="O9" s="26">
        <v>5.9</v>
      </c>
      <c r="P9" s="26">
        <v>23</v>
      </c>
      <c r="Q9" s="27">
        <v>237.54</v>
      </c>
      <c r="R9" s="28">
        <v>1.3</v>
      </c>
      <c r="T9" s="19" t="s">
        <v>19</v>
      </c>
      <c r="U9" s="250" t="s">
        <v>161</v>
      </c>
      <c r="V9" s="249"/>
      <c r="W9" s="14">
        <v>150</v>
      </c>
      <c r="X9" s="15">
        <v>2.9</v>
      </c>
      <c r="Y9" s="15">
        <v>4.4000000000000004</v>
      </c>
      <c r="Z9" s="15">
        <v>17.399999999999999</v>
      </c>
      <c r="AA9" s="16">
        <v>177.5</v>
      </c>
      <c r="AB9" s="17">
        <v>1.1000000000000001</v>
      </c>
      <c r="AC9" s="24" t="s">
        <v>19</v>
      </c>
      <c r="AD9" s="228" t="s">
        <v>161</v>
      </c>
      <c r="AE9" s="228"/>
      <c r="AF9" s="25">
        <v>200</v>
      </c>
      <c r="AG9" s="26">
        <v>3.9</v>
      </c>
      <c r="AH9" s="26">
        <v>5.9</v>
      </c>
      <c r="AI9" s="26">
        <v>23</v>
      </c>
      <c r="AJ9" s="27">
        <v>237.54</v>
      </c>
      <c r="AK9" s="28">
        <v>1.3</v>
      </c>
    </row>
    <row r="10" spans="1:37" x14ac:dyDescent="0.25">
      <c r="A10" s="31"/>
      <c r="B10" s="250" t="s">
        <v>21</v>
      </c>
      <c r="C10" s="249"/>
      <c r="D10" s="14">
        <v>10</v>
      </c>
      <c r="E10" s="15">
        <v>2.6</v>
      </c>
      <c r="F10" s="15">
        <v>2.1</v>
      </c>
      <c r="G10" s="18">
        <v>3.2</v>
      </c>
      <c r="H10" s="16">
        <v>40</v>
      </c>
      <c r="I10" s="20">
        <v>0.06</v>
      </c>
      <c r="J10" s="31"/>
      <c r="K10" s="260" t="s">
        <v>21</v>
      </c>
      <c r="L10" s="260"/>
      <c r="M10" s="14">
        <v>15</v>
      </c>
      <c r="N10" s="15">
        <v>3.8</v>
      </c>
      <c r="O10" s="15">
        <v>3.9</v>
      </c>
      <c r="P10" s="18">
        <v>4.8</v>
      </c>
      <c r="Q10" s="16">
        <v>60</v>
      </c>
      <c r="R10" s="17">
        <v>0.1</v>
      </c>
      <c r="T10" s="31"/>
      <c r="U10" s="250" t="s">
        <v>21</v>
      </c>
      <c r="V10" s="249"/>
      <c r="W10" s="14">
        <v>10</v>
      </c>
      <c r="X10" s="15">
        <v>2.6</v>
      </c>
      <c r="Y10" s="15">
        <v>2.1</v>
      </c>
      <c r="Z10" s="18">
        <v>3.2</v>
      </c>
      <c r="AA10" s="16">
        <v>40</v>
      </c>
      <c r="AB10" s="20">
        <v>0.06</v>
      </c>
      <c r="AC10" s="31"/>
      <c r="AD10" s="260" t="s">
        <v>21</v>
      </c>
      <c r="AE10" s="260"/>
      <c r="AF10" s="14">
        <v>15</v>
      </c>
      <c r="AG10" s="15">
        <v>3.8</v>
      </c>
      <c r="AH10" s="15">
        <v>3.9</v>
      </c>
      <c r="AI10" s="18">
        <v>4.8</v>
      </c>
      <c r="AJ10" s="16">
        <v>60</v>
      </c>
      <c r="AK10" s="17">
        <v>0.1</v>
      </c>
    </row>
    <row r="11" spans="1:37" x14ac:dyDescent="0.25">
      <c r="A11" s="19"/>
      <c r="B11" s="250" t="s">
        <v>22</v>
      </c>
      <c r="C11" s="249"/>
      <c r="D11" s="14">
        <v>7</v>
      </c>
      <c r="E11" s="16">
        <v>7.0000000000000007E-2</v>
      </c>
      <c r="F11" s="16">
        <v>5.5</v>
      </c>
      <c r="G11" s="16">
        <v>7.0000000000000007E-2</v>
      </c>
      <c r="H11" s="16">
        <v>49.6</v>
      </c>
      <c r="I11" s="20"/>
      <c r="J11" s="19"/>
      <c r="K11" s="260" t="s">
        <v>22</v>
      </c>
      <c r="L11" s="260"/>
      <c r="M11" s="14">
        <v>10</v>
      </c>
      <c r="N11" s="15">
        <v>0.1</v>
      </c>
      <c r="O11" s="15">
        <v>7.8</v>
      </c>
      <c r="P11" s="15">
        <v>0.1</v>
      </c>
      <c r="Q11" s="16">
        <v>70.900000000000006</v>
      </c>
      <c r="R11" s="21"/>
      <c r="T11" s="19"/>
      <c r="U11" s="250" t="s">
        <v>22</v>
      </c>
      <c r="V11" s="249"/>
      <c r="W11" s="14">
        <v>7</v>
      </c>
      <c r="X11" s="16">
        <v>7.0000000000000007E-2</v>
      </c>
      <c r="Y11" s="16">
        <v>5.5</v>
      </c>
      <c r="Z11" s="16">
        <v>7.0000000000000007E-2</v>
      </c>
      <c r="AA11" s="16">
        <v>49.6</v>
      </c>
      <c r="AB11" s="20"/>
      <c r="AC11" s="19"/>
      <c r="AD11" s="260" t="s">
        <v>22</v>
      </c>
      <c r="AE11" s="260"/>
      <c r="AF11" s="14">
        <v>10</v>
      </c>
      <c r="AG11" s="15">
        <v>0.1</v>
      </c>
      <c r="AH11" s="15">
        <v>7.8</v>
      </c>
      <c r="AI11" s="15">
        <v>0.1</v>
      </c>
      <c r="AJ11" s="16">
        <v>70.900000000000006</v>
      </c>
      <c r="AK11" s="21"/>
    </row>
    <row r="12" spans="1:37" x14ac:dyDescent="0.25">
      <c r="A12" s="13"/>
      <c r="B12" s="250" t="s">
        <v>23</v>
      </c>
      <c r="C12" s="249"/>
      <c r="D12" s="14">
        <v>20</v>
      </c>
      <c r="E12" s="15">
        <v>1.51</v>
      </c>
      <c r="F12" s="16">
        <v>0.54220000000000002</v>
      </c>
      <c r="G12" s="15">
        <v>9.7200000000000006</v>
      </c>
      <c r="H12" s="16">
        <v>48.64</v>
      </c>
      <c r="I12" s="21"/>
      <c r="J12" s="13"/>
      <c r="K12" s="260" t="s">
        <v>35</v>
      </c>
      <c r="L12" s="260"/>
      <c r="M12" s="14">
        <v>30</v>
      </c>
      <c r="N12" s="15">
        <v>2.9</v>
      </c>
      <c r="O12" s="16">
        <v>1.01</v>
      </c>
      <c r="P12" s="16">
        <v>15.6</v>
      </c>
      <c r="Q12" s="16">
        <v>79.099999999999994</v>
      </c>
      <c r="R12" s="20"/>
      <c r="T12" s="13"/>
      <c r="U12" s="250" t="s">
        <v>23</v>
      </c>
      <c r="V12" s="249"/>
      <c r="W12" s="14">
        <v>20</v>
      </c>
      <c r="X12" s="15">
        <v>1.51</v>
      </c>
      <c r="Y12" s="16">
        <v>0.54220000000000002</v>
      </c>
      <c r="Z12" s="15">
        <v>9.7200000000000006</v>
      </c>
      <c r="AA12" s="16">
        <v>48.64</v>
      </c>
      <c r="AB12" s="21"/>
      <c r="AC12" s="13"/>
      <c r="AD12" s="260" t="s">
        <v>35</v>
      </c>
      <c r="AE12" s="260"/>
      <c r="AF12" s="14">
        <v>30</v>
      </c>
      <c r="AG12" s="15">
        <v>2.9</v>
      </c>
      <c r="AH12" s="16">
        <v>1.01</v>
      </c>
      <c r="AI12" s="16">
        <v>15.6</v>
      </c>
      <c r="AJ12" s="16">
        <v>79.099999999999994</v>
      </c>
      <c r="AK12" s="20"/>
    </row>
    <row r="13" spans="1:37" x14ac:dyDescent="0.25">
      <c r="A13" s="13">
        <v>395</v>
      </c>
      <c r="B13" s="250" t="s">
        <v>24</v>
      </c>
      <c r="C13" s="249"/>
      <c r="D13" s="14">
        <v>150</v>
      </c>
      <c r="E13" s="15">
        <v>2.2000000000000002</v>
      </c>
      <c r="F13" s="15">
        <v>2.4</v>
      </c>
      <c r="G13" s="14">
        <v>14</v>
      </c>
      <c r="H13" s="16">
        <v>87.5</v>
      </c>
      <c r="I13" s="17">
        <v>1.4</v>
      </c>
      <c r="J13" s="13">
        <v>395</v>
      </c>
      <c r="K13" s="260" t="s">
        <v>277</v>
      </c>
      <c r="L13" s="260"/>
      <c r="M13" s="14">
        <v>180</v>
      </c>
      <c r="N13" s="15">
        <v>2.6</v>
      </c>
      <c r="O13" s="15">
        <v>2.9</v>
      </c>
      <c r="P13" s="15">
        <v>17</v>
      </c>
      <c r="Q13" s="15">
        <v>107.5</v>
      </c>
      <c r="R13" s="20">
        <v>1.7</v>
      </c>
      <c r="T13" s="13">
        <v>395</v>
      </c>
      <c r="U13" s="250" t="s">
        <v>24</v>
      </c>
      <c r="V13" s="249"/>
      <c r="W13" s="14">
        <v>150</v>
      </c>
      <c r="X13" s="15">
        <v>2.2000000000000002</v>
      </c>
      <c r="Y13" s="15">
        <v>2.4</v>
      </c>
      <c r="Z13" s="14">
        <v>14</v>
      </c>
      <c r="AA13" s="16">
        <v>87.5</v>
      </c>
      <c r="AB13" s="17">
        <v>1.4</v>
      </c>
      <c r="AC13" s="13">
        <v>395</v>
      </c>
      <c r="AD13" s="260" t="s">
        <v>277</v>
      </c>
      <c r="AE13" s="260"/>
      <c r="AF13" s="14">
        <v>180</v>
      </c>
      <c r="AG13" s="15">
        <v>2.6</v>
      </c>
      <c r="AH13" s="15">
        <v>2.9</v>
      </c>
      <c r="AI13" s="15">
        <v>17</v>
      </c>
      <c r="AJ13" s="15">
        <v>107.5</v>
      </c>
      <c r="AK13" s="20">
        <v>1.7</v>
      </c>
    </row>
    <row r="14" spans="1:37" x14ac:dyDescent="0.25">
      <c r="A14" s="13"/>
      <c r="B14" s="250" t="s">
        <v>74</v>
      </c>
      <c r="C14" s="249"/>
      <c r="D14" s="14">
        <v>120</v>
      </c>
      <c r="E14" s="15">
        <v>1.1000000000000001</v>
      </c>
      <c r="F14" s="15">
        <v>0.2</v>
      </c>
      <c r="G14" s="15">
        <v>9.6999999999999993</v>
      </c>
      <c r="H14" s="16">
        <v>51.6</v>
      </c>
      <c r="I14" s="23">
        <v>8</v>
      </c>
      <c r="J14" s="13"/>
      <c r="K14" s="250" t="s">
        <v>74</v>
      </c>
      <c r="L14" s="249"/>
      <c r="M14" s="14">
        <v>120</v>
      </c>
      <c r="N14" s="15">
        <v>1.1000000000000001</v>
      </c>
      <c r="O14" s="15">
        <v>0.2</v>
      </c>
      <c r="P14" s="15">
        <v>9.6999999999999993</v>
      </c>
      <c r="Q14" s="16">
        <v>51.6</v>
      </c>
      <c r="R14" s="23">
        <v>8</v>
      </c>
      <c r="T14" s="13"/>
      <c r="U14" s="250" t="s">
        <v>74</v>
      </c>
      <c r="V14" s="249"/>
      <c r="W14" s="14">
        <v>120</v>
      </c>
      <c r="X14" s="15">
        <v>1.1000000000000001</v>
      </c>
      <c r="Y14" s="15">
        <v>0.2</v>
      </c>
      <c r="Z14" s="15">
        <v>9.6999999999999993</v>
      </c>
      <c r="AA14" s="16">
        <v>51.6</v>
      </c>
      <c r="AB14" s="23">
        <v>8</v>
      </c>
      <c r="AC14" s="13"/>
      <c r="AD14" s="250" t="s">
        <v>74</v>
      </c>
      <c r="AE14" s="249"/>
      <c r="AF14" s="14">
        <v>120</v>
      </c>
      <c r="AG14" s="15">
        <v>1.1000000000000001</v>
      </c>
      <c r="AH14" s="15">
        <v>0.2</v>
      </c>
      <c r="AI14" s="15">
        <v>9.6999999999999993</v>
      </c>
      <c r="AJ14" s="16">
        <v>51.6</v>
      </c>
      <c r="AK14" s="23">
        <v>8</v>
      </c>
    </row>
    <row r="15" spans="1:37" x14ac:dyDescent="0.25">
      <c r="A15" s="261" t="s">
        <v>26</v>
      </c>
      <c r="B15" s="256"/>
      <c r="C15" s="256"/>
      <c r="D15" s="256"/>
      <c r="E15" s="256"/>
      <c r="F15" s="256"/>
      <c r="G15" s="256"/>
      <c r="H15" s="256"/>
      <c r="I15" s="257"/>
      <c r="J15" s="261"/>
      <c r="K15" s="256"/>
      <c r="L15" s="256"/>
      <c r="M15" s="256"/>
      <c r="N15" s="256"/>
      <c r="O15" s="256"/>
      <c r="P15" s="256"/>
      <c r="Q15" s="256"/>
      <c r="R15" s="257"/>
      <c r="T15" s="261" t="s">
        <v>26</v>
      </c>
      <c r="U15" s="256"/>
      <c r="V15" s="256"/>
      <c r="W15" s="256"/>
      <c r="X15" s="256"/>
      <c r="Y15" s="256"/>
      <c r="Z15" s="256"/>
      <c r="AA15" s="256"/>
      <c r="AB15" s="257"/>
      <c r="AC15" s="261"/>
      <c r="AD15" s="256"/>
      <c r="AE15" s="256"/>
      <c r="AF15" s="256"/>
      <c r="AG15" s="256"/>
      <c r="AH15" s="256"/>
      <c r="AI15" s="256"/>
      <c r="AJ15" s="256"/>
      <c r="AK15" s="257"/>
    </row>
    <row r="16" spans="1:37" x14ac:dyDescent="0.25">
      <c r="A16" s="22" t="s">
        <v>27</v>
      </c>
      <c r="B16" s="250" t="s">
        <v>75</v>
      </c>
      <c r="C16" s="249"/>
      <c r="D16" s="14">
        <v>100</v>
      </c>
      <c r="E16" s="15">
        <v>0.5</v>
      </c>
      <c r="F16" s="15">
        <v>0.1</v>
      </c>
      <c r="G16" s="15">
        <v>10.1</v>
      </c>
      <c r="H16" s="16">
        <v>43</v>
      </c>
      <c r="I16" s="23">
        <v>2</v>
      </c>
      <c r="J16" s="22" t="s">
        <v>27</v>
      </c>
      <c r="K16" s="260" t="s">
        <v>75</v>
      </c>
      <c r="L16" s="260"/>
      <c r="M16" s="14">
        <v>100</v>
      </c>
      <c r="N16" s="15">
        <v>0.5</v>
      </c>
      <c r="O16" s="15">
        <v>0.1</v>
      </c>
      <c r="P16" s="15">
        <v>10.1</v>
      </c>
      <c r="Q16" s="16">
        <v>43</v>
      </c>
      <c r="R16" s="23">
        <v>2</v>
      </c>
      <c r="T16" s="22" t="s">
        <v>27</v>
      </c>
      <c r="U16" s="250" t="s">
        <v>75</v>
      </c>
      <c r="V16" s="249"/>
      <c r="W16" s="14">
        <v>100</v>
      </c>
      <c r="X16" s="15">
        <v>0.5</v>
      </c>
      <c r="Y16" s="15">
        <v>0.1</v>
      </c>
      <c r="Z16" s="15">
        <v>10.1</v>
      </c>
      <c r="AA16" s="16">
        <v>43</v>
      </c>
      <c r="AB16" s="23">
        <v>2</v>
      </c>
      <c r="AC16" s="22" t="s">
        <v>27</v>
      </c>
      <c r="AD16" s="260" t="s">
        <v>75</v>
      </c>
      <c r="AE16" s="260"/>
      <c r="AF16" s="14">
        <v>100</v>
      </c>
      <c r="AG16" s="15">
        <v>0.5</v>
      </c>
      <c r="AH16" s="15">
        <v>0.1</v>
      </c>
      <c r="AI16" s="15">
        <v>10.1</v>
      </c>
      <c r="AJ16" s="16">
        <v>43</v>
      </c>
      <c r="AK16" s="23">
        <v>2</v>
      </c>
    </row>
    <row r="17" spans="1:37" x14ac:dyDescent="0.25">
      <c r="A17" s="261" t="s">
        <v>29</v>
      </c>
      <c r="B17" s="256"/>
      <c r="C17" s="256"/>
      <c r="D17" s="256"/>
      <c r="E17" s="256"/>
      <c r="F17" s="256"/>
      <c r="G17" s="256"/>
      <c r="H17" s="256"/>
      <c r="I17" s="257"/>
      <c r="J17" s="261"/>
      <c r="K17" s="256"/>
      <c r="L17" s="256"/>
      <c r="M17" s="256"/>
      <c r="N17" s="256"/>
      <c r="O17" s="256"/>
      <c r="P17" s="256"/>
      <c r="Q17" s="256"/>
      <c r="R17" s="257"/>
      <c r="T17" s="261" t="s">
        <v>29</v>
      </c>
      <c r="U17" s="256"/>
      <c r="V17" s="256"/>
      <c r="W17" s="256"/>
      <c r="X17" s="256"/>
      <c r="Y17" s="256"/>
      <c r="Z17" s="256"/>
      <c r="AA17" s="256"/>
      <c r="AB17" s="257"/>
      <c r="AC17" s="261"/>
      <c r="AD17" s="256"/>
      <c r="AE17" s="256"/>
      <c r="AF17" s="256"/>
      <c r="AG17" s="256"/>
      <c r="AH17" s="256"/>
      <c r="AI17" s="256"/>
      <c r="AJ17" s="256"/>
      <c r="AK17" s="257"/>
    </row>
    <row r="18" spans="1:37" ht="32.450000000000003" customHeight="1" x14ac:dyDescent="0.25">
      <c r="A18" s="24" t="s">
        <v>30</v>
      </c>
      <c r="B18" s="209" t="s">
        <v>31</v>
      </c>
      <c r="C18" s="210"/>
      <c r="D18" s="25">
        <v>40</v>
      </c>
      <c r="E18" s="26">
        <v>0.1</v>
      </c>
      <c r="F18" s="26">
        <v>3.8</v>
      </c>
      <c r="G18" s="26">
        <v>0.4</v>
      </c>
      <c r="H18" s="27">
        <v>27.1</v>
      </c>
      <c r="I18" s="28">
        <v>1.6</v>
      </c>
      <c r="J18" s="24" t="s">
        <v>30</v>
      </c>
      <c r="K18" s="228" t="s">
        <v>31</v>
      </c>
      <c r="L18" s="228"/>
      <c r="M18" s="25">
        <v>60</v>
      </c>
      <c r="N18" s="26">
        <v>0.2</v>
      </c>
      <c r="O18" s="26">
        <v>5.2</v>
      </c>
      <c r="P18" s="26">
        <v>1.1000000000000001</v>
      </c>
      <c r="Q18" s="27">
        <v>45.57</v>
      </c>
      <c r="R18" s="32">
        <v>2</v>
      </c>
      <c r="T18" s="24" t="s">
        <v>30</v>
      </c>
      <c r="U18" s="209" t="s">
        <v>31</v>
      </c>
      <c r="V18" s="210"/>
      <c r="W18" s="25">
        <v>40</v>
      </c>
      <c r="X18" s="26">
        <v>0.1</v>
      </c>
      <c r="Y18" s="26">
        <v>3.8</v>
      </c>
      <c r="Z18" s="26">
        <v>0.4</v>
      </c>
      <c r="AA18" s="27">
        <v>27.1</v>
      </c>
      <c r="AB18" s="28">
        <v>1.6</v>
      </c>
      <c r="AC18" s="24" t="s">
        <v>30</v>
      </c>
      <c r="AD18" s="228" t="s">
        <v>31</v>
      </c>
      <c r="AE18" s="228"/>
      <c r="AF18" s="25">
        <v>60</v>
      </c>
      <c r="AG18" s="26">
        <v>0.2</v>
      </c>
      <c r="AH18" s="26">
        <v>5.2</v>
      </c>
      <c r="AI18" s="26">
        <v>1.1000000000000001</v>
      </c>
      <c r="AJ18" s="27">
        <v>45.57</v>
      </c>
      <c r="AK18" s="32">
        <v>2</v>
      </c>
    </row>
    <row r="19" spans="1:37" x14ac:dyDescent="0.25">
      <c r="A19" s="13" t="s">
        <v>162</v>
      </c>
      <c r="B19" s="250" t="s">
        <v>163</v>
      </c>
      <c r="C19" s="249"/>
      <c r="D19" s="14">
        <v>165</v>
      </c>
      <c r="E19" s="15">
        <v>3.2</v>
      </c>
      <c r="F19" s="16">
        <v>5.04</v>
      </c>
      <c r="G19" s="15">
        <v>13.75</v>
      </c>
      <c r="H19" s="16">
        <v>75.349999999999994</v>
      </c>
      <c r="I19" s="17">
        <v>8.1</v>
      </c>
      <c r="J19" s="13" t="s">
        <v>162</v>
      </c>
      <c r="K19" s="260" t="s">
        <v>317</v>
      </c>
      <c r="L19" s="260"/>
      <c r="M19" s="14">
        <v>200</v>
      </c>
      <c r="N19" s="15">
        <v>4</v>
      </c>
      <c r="O19" s="15">
        <v>6.5</v>
      </c>
      <c r="P19" s="15">
        <v>17</v>
      </c>
      <c r="Q19" s="15">
        <v>92</v>
      </c>
      <c r="R19" s="20">
        <v>9.8000000000000007</v>
      </c>
      <c r="T19" s="13" t="s">
        <v>162</v>
      </c>
      <c r="U19" s="250" t="s">
        <v>163</v>
      </c>
      <c r="V19" s="249"/>
      <c r="W19" s="14">
        <v>165</v>
      </c>
      <c r="X19" s="15">
        <v>3.2</v>
      </c>
      <c r="Y19" s="16">
        <v>5.04</v>
      </c>
      <c r="Z19" s="15">
        <v>13.75</v>
      </c>
      <c r="AA19" s="16">
        <v>75.349999999999994</v>
      </c>
      <c r="AB19" s="17">
        <v>8.1</v>
      </c>
      <c r="AC19" s="13" t="s">
        <v>162</v>
      </c>
      <c r="AD19" s="260" t="s">
        <v>317</v>
      </c>
      <c r="AE19" s="260"/>
      <c r="AF19" s="14">
        <v>200</v>
      </c>
      <c r="AG19" s="15">
        <v>4</v>
      </c>
      <c r="AH19" s="15">
        <v>6.5</v>
      </c>
      <c r="AI19" s="15">
        <v>17</v>
      </c>
      <c r="AJ19" s="15">
        <v>92</v>
      </c>
      <c r="AK19" s="20">
        <v>9.8000000000000007</v>
      </c>
    </row>
    <row r="20" spans="1:37" x14ac:dyDescent="0.25">
      <c r="A20" s="13">
        <v>249</v>
      </c>
      <c r="B20" s="250" t="s">
        <v>164</v>
      </c>
      <c r="C20" s="249"/>
      <c r="D20" s="14">
        <v>55</v>
      </c>
      <c r="E20" s="15">
        <v>6.6</v>
      </c>
      <c r="F20" s="15">
        <v>4.3</v>
      </c>
      <c r="G20" s="15">
        <v>4.5</v>
      </c>
      <c r="H20" s="15">
        <v>101.6</v>
      </c>
      <c r="I20" s="17">
        <v>0.6</v>
      </c>
      <c r="J20" s="13">
        <v>249</v>
      </c>
      <c r="K20" s="260" t="s">
        <v>164</v>
      </c>
      <c r="L20" s="260"/>
      <c r="M20" s="14">
        <v>70</v>
      </c>
      <c r="N20" s="15">
        <v>8.6</v>
      </c>
      <c r="O20" s="15">
        <v>4.9000000000000004</v>
      </c>
      <c r="P20" s="15">
        <v>5.3</v>
      </c>
      <c r="Q20" s="15">
        <v>116.2</v>
      </c>
      <c r="R20" s="17">
        <v>0.7</v>
      </c>
      <c r="T20" s="13">
        <v>249</v>
      </c>
      <c r="U20" s="250" t="s">
        <v>164</v>
      </c>
      <c r="V20" s="249"/>
      <c r="W20" s="14">
        <v>55</v>
      </c>
      <c r="X20" s="15">
        <v>6.6</v>
      </c>
      <c r="Y20" s="15">
        <v>4.3</v>
      </c>
      <c r="Z20" s="15">
        <v>4.5</v>
      </c>
      <c r="AA20" s="15">
        <v>101.6</v>
      </c>
      <c r="AB20" s="17">
        <v>0.6</v>
      </c>
      <c r="AC20" s="13">
        <v>249</v>
      </c>
      <c r="AD20" s="260" t="s">
        <v>164</v>
      </c>
      <c r="AE20" s="260"/>
      <c r="AF20" s="14">
        <v>70</v>
      </c>
      <c r="AG20" s="15">
        <v>8.6</v>
      </c>
      <c r="AH20" s="15">
        <v>4.9000000000000004</v>
      </c>
      <c r="AI20" s="15">
        <v>5.3</v>
      </c>
      <c r="AJ20" s="15">
        <v>116.2</v>
      </c>
      <c r="AK20" s="17">
        <v>0.7</v>
      </c>
    </row>
    <row r="21" spans="1:37" x14ac:dyDescent="0.25">
      <c r="A21" s="42">
        <v>336</v>
      </c>
      <c r="B21" s="250" t="s">
        <v>165</v>
      </c>
      <c r="C21" s="249"/>
      <c r="D21" s="14">
        <v>110</v>
      </c>
      <c r="E21" s="15">
        <v>1</v>
      </c>
      <c r="F21" s="15">
        <v>2.6</v>
      </c>
      <c r="G21" s="15">
        <v>3.2</v>
      </c>
      <c r="H21" s="16">
        <v>49.9</v>
      </c>
      <c r="I21" s="17">
        <v>5.6</v>
      </c>
      <c r="J21" s="13">
        <v>336</v>
      </c>
      <c r="K21" s="260" t="s">
        <v>165</v>
      </c>
      <c r="L21" s="260"/>
      <c r="M21" s="14">
        <v>120</v>
      </c>
      <c r="N21" s="15">
        <v>1.1000000000000001</v>
      </c>
      <c r="O21" s="15">
        <v>2.8</v>
      </c>
      <c r="P21" s="15">
        <v>3.52</v>
      </c>
      <c r="Q21" s="16">
        <v>54.89</v>
      </c>
      <c r="R21" s="20">
        <v>6.12</v>
      </c>
      <c r="T21" s="42">
        <v>336</v>
      </c>
      <c r="U21" s="250" t="s">
        <v>165</v>
      </c>
      <c r="V21" s="249"/>
      <c r="W21" s="14">
        <v>110</v>
      </c>
      <c r="X21" s="15">
        <v>1</v>
      </c>
      <c r="Y21" s="15">
        <v>2.6</v>
      </c>
      <c r="Z21" s="15">
        <v>3.2</v>
      </c>
      <c r="AA21" s="16">
        <v>49.9</v>
      </c>
      <c r="AB21" s="17">
        <v>5.6</v>
      </c>
      <c r="AC21" s="13">
        <v>336</v>
      </c>
      <c r="AD21" s="260" t="s">
        <v>165</v>
      </c>
      <c r="AE21" s="260"/>
      <c r="AF21" s="14">
        <v>120</v>
      </c>
      <c r="AG21" s="15">
        <v>1.1000000000000001</v>
      </c>
      <c r="AH21" s="15">
        <v>2.8</v>
      </c>
      <c r="AI21" s="15">
        <v>3.52</v>
      </c>
      <c r="AJ21" s="16">
        <v>54.89</v>
      </c>
      <c r="AK21" s="20">
        <v>6.12</v>
      </c>
    </row>
    <row r="22" spans="1:37" ht="19.899999999999999" customHeight="1" x14ac:dyDescent="0.25">
      <c r="A22" s="30">
        <v>376</v>
      </c>
      <c r="B22" s="209" t="s">
        <v>166</v>
      </c>
      <c r="C22" s="210"/>
      <c r="D22" s="25">
        <v>150</v>
      </c>
      <c r="E22" s="26">
        <v>0.5</v>
      </c>
      <c r="F22" s="26">
        <v>0.1</v>
      </c>
      <c r="G22" s="26">
        <v>19.899999999999999</v>
      </c>
      <c r="H22" s="27">
        <v>84.2</v>
      </c>
      <c r="I22" s="28">
        <v>5.5</v>
      </c>
      <c r="J22" s="30">
        <v>376</v>
      </c>
      <c r="K22" s="228" t="s">
        <v>318</v>
      </c>
      <c r="L22" s="228"/>
      <c r="M22" s="25">
        <v>180</v>
      </c>
      <c r="N22" s="26">
        <v>0.74</v>
      </c>
      <c r="O22" s="26">
        <v>0.2</v>
      </c>
      <c r="P22" s="26">
        <v>25.1</v>
      </c>
      <c r="Q22" s="27">
        <v>106.5</v>
      </c>
      <c r="R22" s="32">
        <v>6.6</v>
      </c>
      <c r="T22" s="30">
        <v>376</v>
      </c>
      <c r="U22" s="209" t="s">
        <v>166</v>
      </c>
      <c r="V22" s="210"/>
      <c r="W22" s="25">
        <v>150</v>
      </c>
      <c r="X22" s="26">
        <v>0.5</v>
      </c>
      <c r="Y22" s="26">
        <v>0.1</v>
      </c>
      <c r="Z22" s="26">
        <v>19.899999999999999</v>
      </c>
      <c r="AA22" s="27">
        <v>84.2</v>
      </c>
      <c r="AB22" s="28">
        <v>5.5</v>
      </c>
      <c r="AC22" s="30">
        <v>376</v>
      </c>
      <c r="AD22" s="228" t="s">
        <v>318</v>
      </c>
      <c r="AE22" s="228"/>
      <c r="AF22" s="25">
        <v>180</v>
      </c>
      <c r="AG22" s="26">
        <v>0.74</v>
      </c>
      <c r="AH22" s="26">
        <v>0.2</v>
      </c>
      <c r="AI22" s="26">
        <v>25.1</v>
      </c>
      <c r="AJ22" s="27">
        <v>106.5</v>
      </c>
      <c r="AK22" s="32">
        <v>6.6</v>
      </c>
    </row>
    <row r="23" spans="1:37" ht="13.15" customHeight="1" x14ac:dyDescent="0.25">
      <c r="A23" s="30"/>
      <c r="B23" s="92" t="s">
        <v>373</v>
      </c>
      <c r="C23" s="93" t="s">
        <v>377</v>
      </c>
      <c r="D23" s="25"/>
      <c r="E23" s="26"/>
      <c r="F23" s="26"/>
      <c r="G23" s="26"/>
      <c r="H23" s="27"/>
      <c r="I23" s="28"/>
      <c r="J23" s="30"/>
      <c r="K23" s="267" t="s">
        <v>369</v>
      </c>
      <c r="L23" s="210"/>
      <c r="M23" s="25" t="s">
        <v>370</v>
      </c>
      <c r="N23" s="27">
        <v>0</v>
      </c>
      <c r="O23" s="25">
        <v>0</v>
      </c>
      <c r="P23" s="32">
        <v>0</v>
      </c>
      <c r="Q23" s="128">
        <v>0</v>
      </c>
      <c r="R23" s="128"/>
      <c r="T23" s="30"/>
      <c r="U23" s="92" t="s">
        <v>373</v>
      </c>
      <c r="V23" s="93" t="s">
        <v>377</v>
      </c>
      <c r="W23" s="25"/>
      <c r="X23" s="26"/>
      <c r="Y23" s="26"/>
      <c r="Z23" s="26"/>
      <c r="AA23" s="27"/>
      <c r="AB23" s="28"/>
      <c r="AC23" s="30"/>
      <c r="AD23" s="267" t="s">
        <v>369</v>
      </c>
      <c r="AE23" s="210"/>
      <c r="AF23" s="25" t="s">
        <v>370</v>
      </c>
      <c r="AG23" s="27">
        <v>0</v>
      </c>
      <c r="AH23" s="25">
        <v>0</v>
      </c>
      <c r="AI23" s="32">
        <v>0</v>
      </c>
      <c r="AJ23" s="128">
        <v>0</v>
      </c>
      <c r="AK23" s="128"/>
    </row>
    <row r="24" spans="1:37" x14ac:dyDescent="0.25">
      <c r="A24" s="13"/>
      <c r="B24" s="250" t="s">
        <v>35</v>
      </c>
      <c r="C24" s="249"/>
      <c r="D24" s="14">
        <v>20</v>
      </c>
      <c r="E24" s="15">
        <v>1.51</v>
      </c>
      <c r="F24" s="16">
        <v>0.54220000000000002</v>
      </c>
      <c r="G24" s="15">
        <v>9.7200000000000006</v>
      </c>
      <c r="H24" s="16">
        <v>48.64</v>
      </c>
      <c r="I24" s="21"/>
      <c r="J24" s="13"/>
      <c r="K24" s="260" t="s">
        <v>23</v>
      </c>
      <c r="L24" s="260"/>
      <c r="M24" s="14">
        <v>30</v>
      </c>
      <c r="N24" s="15">
        <v>2.9</v>
      </c>
      <c r="O24" s="16">
        <v>1.01</v>
      </c>
      <c r="P24" s="16">
        <v>15.6</v>
      </c>
      <c r="Q24" s="16">
        <v>79.099999999999994</v>
      </c>
      <c r="R24" s="20"/>
      <c r="T24" s="13"/>
      <c r="U24" s="250" t="s">
        <v>35</v>
      </c>
      <c r="V24" s="249"/>
      <c r="W24" s="14">
        <v>20</v>
      </c>
      <c r="X24" s="15">
        <v>1.51</v>
      </c>
      <c r="Y24" s="16">
        <v>0.54220000000000002</v>
      </c>
      <c r="Z24" s="15">
        <v>9.7200000000000006</v>
      </c>
      <c r="AA24" s="16">
        <v>48.64</v>
      </c>
      <c r="AB24" s="21"/>
      <c r="AC24" s="13"/>
      <c r="AD24" s="260" t="s">
        <v>23</v>
      </c>
      <c r="AE24" s="260"/>
      <c r="AF24" s="14">
        <v>30</v>
      </c>
      <c r="AG24" s="15">
        <v>2.9</v>
      </c>
      <c r="AH24" s="16">
        <v>1.01</v>
      </c>
      <c r="AI24" s="16">
        <v>15.6</v>
      </c>
      <c r="AJ24" s="16">
        <v>79.099999999999994</v>
      </c>
      <c r="AK24" s="20"/>
    </row>
    <row r="25" spans="1:37" x14ac:dyDescent="0.25">
      <c r="A25" s="13"/>
      <c r="B25" s="250" t="s">
        <v>36</v>
      </c>
      <c r="C25" s="249"/>
      <c r="D25" s="14">
        <v>20</v>
      </c>
      <c r="E25" s="15">
        <v>1</v>
      </c>
      <c r="F25" s="16">
        <v>0.36</v>
      </c>
      <c r="G25" s="15">
        <v>9.9</v>
      </c>
      <c r="H25" s="16">
        <v>45.6</v>
      </c>
      <c r="I25" s="21"/>
      <c r="J25" s="13"/>
      <c r="K25" s="260" t="s">
        <v>36</v>
      </c>
      <c r="L25" s="260"/>
      <c r="M25" s="14">
        <v>25</v>
      </c>
      <c r="N25" s="16">
        <v>1.47</v>
      </c>
      <c r="O25" s="16">
        <v>0.45</v>
      </c>
      <c r="P25" s="16">
        <v>13.11</v>
      </c>
      <c r="Q25" s="16">
        <v>59.634889999999999</v>
      </c>
      <c r="R25" s="20"/>
      <c r="T25" s="13"/>
      <c r="U25" s="250" t="s">
        <v>36</v>
      </c>
      <c r="V25" s="249"/>
      <c r="W25" s="14">
        <v>20</v>
      </c>
      <c r="X25" s="15">
        <v>1</v>
      </c>
      <c r="Y25" s="16">
        <v>0.36</v>
      </c>
      <c r="Z25" s="15">
        <v>9.9</v>
      </c>
      <c r="AA25" s="16">
        <v>45.6</v>
      </c>
      <c r="AB25" s="21"/>
      <c r="AC25" s="13"/>
      <c r="AD25" s="260" t="s">
        <v>36</v>
      </c>
      <c r="AE25" s="260"/>
      <c r="AF25" s="14">
        <v>25</v>
      </c>
      <c r="AG25" s="16">
        <v>1.47</v>
      </c>
      <c r="AH25" s="16">
        <v>0.45</v>
      </c>
      <c r="AI25" s="16">
        <v>13.11</v>
      </c>
      <c r="AJ25" s="16">
        <v>59.634889999999999</v>
      </c>
      <c r="AK25" s="20"/>
    </row>
    <row r="26" spans="1:37" x14ac:dyDescent="0.25">
      <c r="A26" s="261" t="s">
        <v>38</v>
      </c>
      <c r="B26" s="256"/>
      <c r="C26" s="256"/>
      <c r="D26" s="256"/>
      <c r="E26" s="256"/>
      <c r="F26" s="256"/>
      <c r="G26" s="256"/>
      <c r="H26" s="256"/>
      <c r="I26" s="257"/>
      <c r="J26" s="261"/>
      <c r="K26" s="256"/>
      <c r="L26" s="256"/>
      <c r="M26" s="256"/>
      <c r="N26" s="256"/>
      <c r="O26" s="256"/>
      <c r="P26" s="256"/>
      <c r="Q26" s="256"/>
      <c r="R26" s="257"/>
      <c r="T26" s="261" t="s">
        <v>38</v>
      </c>
      <c r="U26" s="256"/>
      <c r="V26" s="256"/>
      <c r="W26" s="256"/>
      <c r="X26" s="256"/>
      <c r="Y26" s="256"/>
      <c r="Z26" s="256"/>
      <c r="AA26" s="256"/>
      <c r="AB26" s="257"/>
      <c r="AC26" s="261"/>
      <c r="AD26" s="256"/>
      <c r="AE26" s="256"/>
      <c r="AF26" s="256"/>
      <c r="AG26" s="256"/>
      <c r="AH26" s="256"/>
      <c r="AI26" s="256"/>
      <c r="AJ26" s="256"/>
      <c r="AK26" s="257"/>
    </row>
    <row r="27" spans="1:37" x14ac:dyDescent="0.25">
      <c r="A27" s="1"/>
      <c r="B27" s="250" t="s">
        <v>167</v>
      </c>
      <c r="C27" s="249"/>
      <c r="D27" s="14">
        <v>45</v>
      </c>
      <c r="E27" s="15">
        <v>2.1</v>
      </c>
      <c r="F27" s="15">
        <v>4.2</v>
      </c>
      <c r="G27" s="15">
        <v>46.2</v>
      </c>
      <c r="H27" s="16">
        <v>165.8</v>
      </c>
      <c r="I27" s="17">
        <v>1.3</v>
      </c>
      <c r="J27" s="1"/>
      <c r="K27" s="260" t="s">
        <v>167</v>
      </c>
      <c r="L27" s="260"/>
      <c r="M27" s="14">
        <v>45</v>
      </c>
      <c r="N27" s="15">
        <v>2.1</v>
      </c>
      <c r="O27" s="15">
        <v>4.2</v>
      </c>
      <c r="P27" s="15">
        <v>46.2</v>
      </c>
      <c r="Q27" s="16">
        <v>165.8</v>
      </c>
      <c r="R27" s="17">
        <v>1.3</v>
      </c>
      <c r="T27" s="1"/>
      <c r="U27" s="250" t="s">
        <v>167</v>
      </c>
      <c r="V27" s="249"/>
      <c r="W27" s="14">
        <v>45</v>
      </c>
      <c r="X27" s="15">
        <v>2.1</v>
      </c>
      <c r="Y27" s="15">
        <v>4.2</v>
      </c>
      <c r="Z27" s="15">
        <v>46.2</v>
      </c>
      <c r="AA27" s="16">
        <v>165.8</v>
      </c>
      <c r="AB27" s="17">
        <v>1.3</v>
      </c>
      <c r="AC27" s="1"/>
      <c r="AD27" s="260" t="s">
        <v>167</v>
      </c>
      <c r="AE27" s="260"/>
      <c r="AF27" s="14">
        <v>45</v>
      </c>
      <c r="AG27" s="15">
        <v>2.1</v>
      </c>
      <c r="AH27" s="15">
        <v>4.2</v>
      </c>
      <c r="AI27" s="15">
        <v>46.2</v>
      </c>
      <c r="AJ27" s="16">
        <v>165.8</v>
      </c>
      <c r="AK27" s="17">
        <v>1.3</v>
      </c>
    </row>
    <row r="28" spans="1:37" x14ac:dyDescent="0.25">
      <c r="A28" s="60">
        <v>401</v>
      </c>
      <c r="B28" s="250" t="s">
        <v>168</v>
      </c>
      <c r="C28" s="249"/>
      <c r="D28" s="61">
        <v>150</v>
      </c>
      <c r="E28" s="62">
        <v>4.3</v>
      </c>
      <c r="F28" s="62">
        <v>3.7</v>
      </c>
      <c r="G28" s="62">
        <v>6.7</v>
      </c>
      <c r="H28" s="63">
        <v>101</v>
      </c>
      <c r="I28" s="64">
        <v>1.3</v>
      </c>
      <c r="J28" s="19">
        <v>401</v>
      </c>
      <c r="K28" s="260" t="s">
        <v>168</v>
      </c>
      <c r="L28" s="260"/>
      <c r="M28" s="14">
        <v>180</v>
      </c>
      <c r="N28" s="15">
        <v>5.2</v>
      </c>
      <c r="O28" s="15">
        <v>4.4000000000000004</v>
      </c>
      <c r="P28" s="15">
        <v>8.0399999999999991</v>
      </c>
      <c r="Q28" s="16">
        <v>121.2</v>
      </c>
      <c r="R28" s="20">
        <v>1.56</v>
      </c>
      <c r="T28" s="60">
        <v>401</v>
      </c>
      <c r="U28" s="250" t="s">
        <v>168</v>
      </c>
      <c r="V28" s="249"/>
      <c r="W28" s="61">
        <v>150</v>
      </c>
      <c r="X28" s="62">
        <v>4.3</v>
      </c>
      <c r="Y28" s="62">
        <v>3.7</v>
      </c>
      <c r="Z28" s="62">
        <v>6.7</v>
      </c>
      <c r="AA28" s="63">
        <v>101</v>
      </c>
      <c r="AB28" s="64">
        <v>1.3</v>
      </c>
      <c r="AC28" s="19">
        <v>401</v>
      </c>
      <c r="AD28" s="260" t="s">
        <v>168</v>
      </c>
      <c r="AE28" s="260"/>
      <c r="AF28" s="14">
        <v>180</v>
      </c>
      <c r="AG28" s="15">
        <v>5.2</v>
      </c>
      <c r="AH28" s="15">
        <v>4.4000000000000004</v>
      </c>
      <c r="AI28" s="15">
        <v>8.0399999999999991</v>
      </c>
      <c r="AJ28" s="16">
        <v>121.2</v>
      </c>
      <c r="AK28" s="20">
        <v>1.56</v>
      </c>
    </row>
    <row r="29" spans="1:37" x14ac:dyDescent="0.25">
      <c r="A29" s="261" t="s">
        <v>42</v>
      </c>
      <c r="B29" s="256"/>
      <c r="C29" s="256"/>
      <c r="D29" s="256"/>
      <c r="E29" s="256"/>
      <c r="F29" s="256"/>
      <c r="G29" s="256"/>
      <c r="H29" s="256"/>
      <c r="I29" s="257"/>
      <c r="J29" s="261"/>
      <c r="K29" s="256"/>
      <c r="L29" s="256"/>
      <c r="M29" s="256"/>
      <c r="N29" s="256"/>
      <c r="O29" s="256"/>
      <c r="P29" s="256"/>
      <c r="Q29" s="256"/>
      <c r="R29" s="257"/>
      <c r="T29" s="261" t="s">
        <v>42</v>
      </c>
      <c r="U29" s="256"/>
      <c r="V29" s="256"/>
      <c r="W29" s="256"/>
      <c r="X29" s="256"/>
      <c r="Y29" s="256"/>
      <c r="Z29" s="256"/>
      <c r="AA29" s="256"/>
      <c r="AB29" s="257"/>
      <c r="AC29" s="261"/>
      <c r="AD29" s="256"/>
      <c r="AE29" s="256"/>
      <c r="AF29" s="256"/>
      <c r="AG29" s="256"/>
      <c r="AH29" s="256"/>
      <c r="AI29" s="256"/>
      <c r="AJ29" s="256"/>
      <c r="AK29" s="257"/>
    </row>
    <row r="30" spans="1:37" x14ac:dyDescent="0.25">
      <c r="A30" s="30">
        <v>279</v>
      </c>
      <c r="B30" s="250" t="s">
        <v>169</v>
      </c>
      <c r="C30" s="249"/>
      <c r="D30" s="14">
        <v>65</v>
      </c>
      <c r="E30" s="15">
        <v>10.199999999999999</v>
      </c>
      <c r="F30" s="15">
        <v>8.9</v>
      </c>
      <c r="G30" s="15">
        <v>16.8</v>
      </c>
      <c r="H30" s="16">
        <v>172.5</v>
      </c>
      <c r="I30" s="20">
        <v>0.12</v>
      </c>
      <c r="J30" s="30">
        <v>279</v>
      </c>
      <c r="K30" s="228" t="s">
        <v>319</v>
      </c>
      <c r="L30" s="228"/>
      <c r="M30" s="25">
        <v>85</v>
      </c>
      <c r="N30" s="26">
        <v>13.3</v>
      </c>
      <c r="O30" s="26">
        <v>11.6</v>
      </c>
      <c r="P30" s="26">
        <v>21.9</v>
      </c>
      <c r="Q30" s="27">
        <v>225.57</v>
      </c>
      <c r="R30" s="32">
        <v>0.14000000000000001</v>
      </c>
      <c r="T30" s="30">
        <v>279</v>
      </c>
      <c r="U30" s="250" t="s">
        <v>169</v>
      </c>
      <c r="V30" s="249"/>
      <c r="W30" s="14">
        <v>65</v>
      </c>
      <c r="X30" s="15">
        <v>10.199999999999999</v>
      </c>
      <c r="Y30" s="15">
        <v>8.9</v>
      </c>
      <c r="Z30" s="15">
        <v>16.8</v>
      </c>
      <c r="AA30" s="16">
        <v>172.5</v>
      </c>
      <c r="AB30" s="20">
        <v>0.12</v>
      </c>
      <c r="AC30" s="30">
        <v>279</v>
      </c>
      <c r="AD30" s="228" t="s">
        <v>319</v>
      </c>
      <c r="AE30" s="228"/>
      <c r="AF30" s="25">
        <v>85</v>
      </c>
      <c r="AG30" s="26">
        <v>13.3</v>
      </c>
      <c r="AH30" s="26">
        <v>11.6</v>
      </c>
      <c r="AI30" s="26">
        <v>21.9</v>
      </c>
      <c r="AJ30" s="27">
        <v>225.57</v>
      </c>
      <c r="AK30" s="32">
        <v>0.14000000000000001</v>
      </c>
    </row>
    <row r="31" spans="1:37" x14ac:dyDescent="0.25">
      <c r="A31" s="13">
        <v>322</v>
      </c>
      <c r="B31" s="250" t="s">
        <v>170</v>
      </c>
      <c r="C31" s="249"/>
      <c r="D31" s="14">
        <v>100</v>
      </c>
      <c r="E31" s="15">
        <v>1.2</v>
      </c>
      <c r="F31" s="16">
        <v>4.05</v>
      </c>
      <c r="G31" s="15">
        <v>10.1</v>
      </c>
      <c r="H31" s="15">
        <v>76.599999999999994</v>
      </c>
      <c r="I31" s="23">
        <v>6</v>
      </c>
      <c r="J31" s="13">
        <v>322</v>
      </c>
      <c r="K31" s="260" t="s">
        <v>320</v>
      </c>
      <c r="L31" s="260"/>
      <c r="M31" s="14">
        <v>110</v>
      </c>
      <c r="N31" s="15">
        <v>1.4</v>
      </c>
      <c r="O31" s="15">
        <v>4.4000000000000004</v>
      </c>
      <c r="P31" s="15">
        <v>11.1</v>
      </c>
      <c r="Q31" s="15">
        <v>77.099999999999994</v>
      </c>
      <c r="R31" s="17">
        <v>6.6</v>
      </c>
      <c r="T31" s="13">
        <v>322</v>
      </c>
      <c r="U31" s="250" t="s">
        <v>170</v>
      </c>
      <c r="V31" s="249"/>
      <c r="W31" s="14">
        <v>100</v>
      </c>
      <c r="X31" s="15">
        <v>1.2</v>
      </c>
      <c r="Y31" s="16">
        <v>4.05</v>
      </c>
      <c r="Z31" s="15">
        <v>10.1</v>
      </c>
      <c r="AA31" s="15">
        <v>76.599999999999994</v>
      </c>
      <c r="AB31" s="23">
        <v>6</v>
      </c>
      <c r="AC31" s="13">
        <v>322</v>
      </c>
      <c r="AD31" s="260" t="s">
        <v>320</v>
      </c>
      <c r="AE31" s="260"/>
      <c r="AF31" s="14">
        <v>110</v>
      </c>
      <c r="AG31" s="15">
        <v>1.4</v>
      </c>
      <c r="AH31" s="15">
        <v>4.4000000000000004</v>
      </c>
      <c r="AI31" s="15">
        <v>11.1</v>
      </c>
      <c r="AJ31" s="15">
        <v>77.099999999999994</v>
      </c>
      <c r="AK31" s="17">
        <v>6.6</v>
      </c>
    </row>
    <row r="32" spans="1:37" x14ac:dyDescent="0.25">
      <c r="A32" s="13">
        <v>394</v>
      </c>
      <c r="B32" s="250" t="s">
        <v>73</v>
      </c>
      <c r="C32" s="249"/>
      <c r="D32" s="14">
        <v>150</v>
      </c>
      <c r="E32" s="15">
        <v>1.1000000000000001</v>
      </c>
      <c r="F32" s="15">
        <v>1.2</v>
      </c>
      <c r="G32" s="15">
        <v>9.3000000000000007</v>
      </c>
      <c r="H32" s="16">
        <v>53.2</v>
      </c>
      <c r="I32" s="17">
        <v>0.5</v>
      </c>
      <c r="J32" s="13">
        <v>394</v>
      </c>
      <c r="K32" s="260" t="s">
        <v>73</v>
      </c>
      <c r="L32" s="260"/>
      <c r="M32" s="14">
        <v>180</v>
      </c>
      <c r="N32" s="15">
        <v>1.5</v>
      </c>
      <c r="O32" s="15">
        <v>1.7</v>
      </c>
      <c r="P32" s="15">
        <v>12.1</v>
      </c>
      <c r="Q32" s="15">
        <v>65.5</v>
      </c>
      <c r="R32" s="20">
        <v>0.56000000000000005</v>
      </c>
      <c r="T32" s="13">
        <v>394</v>
      </c>
      <c r="U32" s="250" t="s">
        <v>73</v>
      </c>
      <c r="V32" s="249"/>
      <c r="W32" s="14">
        <v>150</v>
      </c>
      <c r="X32" s="15">
        <v>1.1000000000000001</v>
      </c>
      <c r="Y32" s="15">
        <v>1.2</v>
      </c>
      <c r="Z32" s="15">
        <v>9.3000000000000007</v>
      </c>
      <c r="AA32" s="16">
        <v>53.2</v>
      </c>
      <c r="AB32" s="17">
        <v>0.5</v>
      </c>
      <c r="AC32" s="13">
        <v>394</v>
      </c>
      <c r="AD32" s="260" t="s">
        <v>73</v>
      </c>
      <c r="AE32" s="260"/>
      <c r="AF32" s="14">
        <v>180</v>
      </c>
      <c r="AG32" s="15">
        <v>1.5</v>
      </c>
      <c r="AH32" s="15">
        <v>1.7</v>
      </c>
      <c r="AI32" s="15">
        <v>12.1</v>
      </c>
      <c r="AJ32" s="15">
        <v>65.5</v>
      </c>
      <c r="AK32" s="20">
        <v>0.56000000000000005</v>
      </c>
    </row>
    <row r="33" spans="1:37" x14ac:dyDescent="0.25">
      <c r="A33" s="13"/>
      <c r="B33" s="250" t="s">
        <v>36</v>
      </c>
      <c r="C33" s="249"/>
      <c r="D33" s="14">
        <v>20</v>
      </c>
      <c r="E33" s="15">
        <v>1</v>
      </c>
      <c r="F33" s="16">
        <v>0.36</v>
      </c>
      <c r="G33" s="15">
        <v>9.9</v>
      </c>
      <c r="H33" s="16">
        <v>45.6</v>
      </c>
      <c r="I33" s="21"/>
      <c r="J33" s="13"/>
      <c r="K33" s="260" t="s">
        <v>36</v>
      </c>
      <c r="L33" s="260"/>
      <c r="M33" s="14">
        <v>25</v>
      </c>
      <c r="N33" s="16">
        <v>1.47</v>
      </c>
      <c r="O33" s="16">
        <v>0.45</v>
      </c>
      <c r="P33" s="16">
        <v>13.11</v>
      </c>
      <c r="Q33" s="16">
        <v>59.634889999999999</v>
      </c>
      <c r="R33" s="20"/>
      <c r="T33" s="13"/>
      <c r="U33" s="250" t="s">
        <v>36</v>
      </c>
      <c r="V33" s="249"/>
      <c r="W33" s="14">
        <v>20</v>
      </c>
      <c r="X33" s="15">
        <v>1</v>
      </c>
      <c r="Y33" s="16">
        <v>0.36</v>
      </c>
      <c r="Z33" s="15">
        <v>9.9</v>
      </c>
      <c r="AA33" s="16">
        <v>45.6</v>
      </c>
      <c r="AB33" s="21"/>
      <c r="AC33" s="13"/>
      <c r="AD33" s="260" t="s">
        <v>36</v>
      </c>
      <c r="AE33" s="260"/>
      <c r="AF33" s="14">
        <v>25</v>
      </c>
      <c r="AG33" s="16">
        <v>1.47</v>
      </c>
      <c r="AH33" s="16">
        <v>0.45</v>
      </c>
      <c r="AI33" s="16">
        <v>13.11</v>
      </c>
      <c r="AJ33" s="16">
        <v>59.634889999999999</v>
      </c>
      <c r="AK33" s="20"/>
    </row>
    <row r="34" spans="1:37" ht="15.75" thickBot="1" x14ac:dyDescent="0.3">
      <c r="A34" s="13"/>
      <c r="B34" s="268" t="s">
        <v>23</v>
      </c>
      <c r="C34" s="241"/>
      <c r="D34" s="14">
        <v>20</v>
      </c>
      <c r="E34" s="15">
        <v>1.51</v>
      </c>
      <c r="F34" s="16">
        <v>0.54220000000000002</v>
      </c>
      <c r="G34" s="15">
        <v>9.7200000000000006</v>
      </c>
      <c r="H34" s="16">
        <v>48.64</v>
      </c>
      <c r="I34" s="21"/>
      <c r="J34" s="13"/>
      <c r="K34" s="260" t="s">
        <v>23</v>
      </c>
      <c r="L34" s="260"/>
      <c r="M34" s="14">
        <v>20</v>
      </c>
      <c r="N34" s="15">
        <v>1.51</v>
      </c>
      <c r="O34" s="16">
        <v>0.54220000000000002</v>
      </c>
      <c r="P34" s="15">
        <v>9.7200000000000006</v>
      </c>
      <c r="Q34" s="16">
        <v>48.64</v>
      </c>
      <c r="R34" s="21"/>
      <c r="T34" s="13"/>
      <c r="U34" s="268" t="s">
        <v>23</v>
      </c>
      <c r="V34" s="241"/>
      <c r="W34" s="14">
        <v>20</v>
      </c>
      <c r="X34" s="15">
        <v>1.51</v>
      </c>
      <c r="Y34" s="16">
        <v>0.54220000000000002</v>
      </c>
      <c r="Z34" s="15">
        <v>9.7200000000000006</v>
      </c>
      <c r="AA34" s="16">
        <v>48.64</v>
      </c>
      <c r="AB34" s="21"/>
      <c r="AC34" s="13"/>
      <c r="AD34" s="260" t="s">
        <v>23</v>
      </c>
      <c r="AE34" s="260"/>
      <c r="AF34" s="14">
        <v>20</v>
      </c>
      <c r="AG34" s="15">
        <v>1.51</v>
      </c>
      <c r="AH34" s="16">
        <v>0.54220000000000002</v>
      </c>
      <c r="AI34" s="15">
        <v>9.7200000000000006</v>
      </c>
      <c r="AJ34" s="16">
        <v>48.64</v>
      </c>
      <c r="AK34" s="21"/>
    </row>
    <row r="35" spans="1:37" ht="40.9" customHeight="1" x14ac:dyDescent="0.25">
      <c r="A35" s="269" t="s">
        <v>171</v>
      </c>
      <c r="B35" s="270"/>
      <c r="C35" s="270"/>
      <c r="D35" s="271"/>
      <c r="E35" s="238" t="s">
        <v>11</v>
      </c>
      <c r="F35" s="238"/>
      <c r="G35" s="238"/>
      <c r="H35" s="237" t="s">
        <v>12</v>
      </c>
      <c r="I35" s="34" t="s">
        <v>13</v>
      </c>
      <c r="J35" s="269" t="s">
        <v>321</v>
      </c>
      <c r="K35" s="270"/>
      <c r="L35" s="270"/>
      <c r="M35" s="271"/>
      <c r="N35" s="238" t="s">
        <v>11</v>
      </c>
      <c r="O35" s="238"/>
      <c r="P35" s="238"/>
      <c r="Q35" s="237" t="s">
        <v>12</v>
      </c>
      <c r="R35" s="34" t="s">
        <v>13</v>
      </c>
      <c r="T35" s="269" t="s">
        <v>171</v>
      </c>
      <c r="U35" s="270"/>
      <c r="V35" s="270"/>
      <c r="W35" s="271"/>
      <c r="X35" s="238" t="s">
        <v>11</v>
      </c>
      <c r="Y35" s="238"/>
      <c r="Z35" s="238"/>
      <c r="AA35" s="237" t="s">
        <v>12</v>
      </c>
      <c r="AB35" s="34" t="s">
        <v>13</v>
      </c>
      <c r="AC35" s="269" t="s">
        <v>321</v>
      </c>
      <c r="AD35" s="270"/>
      <c r="AE35" s="270"/>
      <c r="AF35" s="271"/>
      <c r="AG35" s="238" t="s">
        <v>11</v>
      </c>
      <c r="AH35" s="238"/>
      <c r="AI35" s="238"/>
      <c r="AJ35" s="237" t="s">
        <v>12</v>
      </c>
      <c r="AK35" s="34" t="s">
        <v>13</v>
      </c>
    </row>
    <row r="36" spans="1:37" x14ac:dyDescent="0.25">
      <c r="A36" s="272"/>
      <c r="B36" s="273"/>
      <c r="C36" s="273"/>
      <c r="D36" s="274"/>
      <c r="E36" s="130" t="s">
        <v>14</v>
      </c>
      <c r="F36" s="130" t="s">
        <v>15</v>
      </c>
      <c r="G36" s="130" t="s">
        <v>16</v>
      </c>
      <c r="H36" s="239"/>
      <c r="I36" s="36" t="s">
        <v>17</v>
      </c>
      <c r="J36" s="272"/>
      <c r="K36" s="273"/>
      <c r="L36" s="273"/>
      <c r="M36" s="274"/>
      <c r="N36" s="130" t="s">
        <v>14</v>
      </c>
      <c r="O36" s="130" t="s">
        <v>15</v>
      </c>
      <c r="P36" s="130" t="s">
        <v>16</v>
      </c>
      <c r="Q36" s="239"/>
      <c r="R36" s="36" t="s">
        <v>17</v>
      </c>
      <c r="T36" s="272"/>
      <c r="U36" s="273"/>
      <c r="V36" s="273"/>
      <c r="W36" s="274"/>
      <c r="X36" s="130" t="s">
        <v>14</v>
      </c>
      <c r="Y36" s="130" t="s">
        <v>15</v>
      </c>
      <c r="Z36" s="130" t="s">
        <v>16</v>
      </c>
      <c r="AA36" s="239"/>
      <c r="AB36" s="36" t="s">
        <v>17</v>
      </c>
      <c r="AC36" s="272"/>
      <c r="AD36" s="273"/>
      <c r="AE36" s="273"/>
      <c r="AF36" s="274"/>
      <c r="AG36" s="130" t="s">
        <v>14</v>
      </c>
      <c r="AH36" s="130" t="s">
        <v>15</v>
      </c>
      <c r="AI36" s="130" t="s">
        <v>16</v>
      </c>
      <c r="AJ36" s="239"/>
      <c r="AK36" s="36" t="s">
        <v>17</v>
      </c>
    </row>
    <row r="37" spans="1:37" ht="15.75" thickBot="1" x14ac:dyDescent="0.3">
      <c r="A37" s="275"/>
      <c r="B37" s="276"/>
      <c r="C37" s="276"/>
      <c r="D37" s="277"/>
      <c r="E37" s="37">
        <f>E34+E33+E32+E31+E30+E28+E27+E25+E24+E22+E21+E20+E19+E18+E16+E14+E13+E12+E11+E10+E9</f>
        <v>46.20000000000001</v>
      </c>
      <c r="F37" s="37">
        <f>F34+F33+F32+F31+F30+F28+F27+F25+F24+F22+F21+F20+F19+F18+F16+F14+F13+F12+F11+F10+F9</f>
        <v>54.936600000000006</v>
      </c>
      <c r="G37" s="37">
        <f>G34+G33+G32+G31+G30+G28+G27+G25+G24+G22+G21+G20+G19+G18+G16+G14+G13+G12+G11+G10+G9</f>
        <v>234.28</v>
      </c>
      <c r="H37" s="37">
        <f>H34+H33+H32+H31+H30+H28+H27+H25+H24+H22+H21+H20+H19+H18+H16+H14+H13+H12+H11+H10+H9</f>
        <v>1593.5699999999997</v>
      </c>
      <c r="I37" s="38">
        <f>I34+I33+I32+I31+I30+I28+I27+I25+I24+I22+I21+I20+I19+I18+I16+I14+I13+I12+I11+I10+I9</f>
        <v>43.180000000000007</v>
      </c>
      <c r="J37" s="275"/>
      <c r="K37" s="276"/>
      <c r="L37" s="276"/>
      <c r="M37" s="277"/>
      <c r="N37" s="37">
        <f>N34+N33+N32+N31+N30+N28+N27+N25+N24+N22+N21+N20+N19+N18+N16+N14+N13+N12+N11+N10+N9</f>
        <v>60.39</v>
      </c>
      <c r="O37" s="37">
        <f>O34+O33+O32+O31+O30+O28+O27+O25+O24+O22+O21+O20+O19+O18+O16+O14+O13+O12+O11+O10+O9</f>
        <v>70.162200000000013</v>
      </c>
      <c r="P37" s="37">
        <f>P34+P33+P32+P31+P30+P28+P27+P25+P24+P22+P21+P20+P19+P18+P16+P14+P13+P12+P11+P10+P9</f>
        <v>283.2</v>
      </c>
      <c r="Q37" s="37">
        <f>Q34+Q33+Q32+Q31+Q30+Q28+Q27+Q25+Q24+Q22+Q21+Q20+Q19+Q18+Q16+Q14+Q13+Q12+Q11+Q10+Q9</f>
        <v>1966.9797799999999</v>
      </c>
      <c r="R37" s="38">
        <f>R34+R33+R32+R31+R30+R28+R27+R25+R24+R22+R21+R20+R19+R18+R16+R14+R13+R12+R11+R10+R9</f>
        <v>48.48</v>
      </c>
      <c r="T37" s="275"/>
      <c r="U37" s="276"/>
      <c r="V37" s="276"/>
      <c r="W37" s="277"/>
      <c r="X37" s="37">
        <f>X34+X33+X32+X31+X30+X28+X27+X25+X24+X22+X21+X20+X19+X18+X16+X14+X13+X12+X11+X10+X9</f>
        <v>46.20000000000001</v>
      </c>
      <c r="Y37" s="37">
        <f>Y34+Y33+Y32+Y31+Y30+Y28+Y27+Y25+Y24+Y22+Y21+Y20+Y19+Y18+Y16+Y14+Y13+Y12+Y11+Y10+Y9</f>
        <v>54.936600000000006</v>
      </c>
      <c r="Z37" s="37">
        <f>Z34+Z33+Z32+Z31+Z30+Z28+Z27+Z25+Z24+Z22+Z21+Z20+Z19+Z18+Z16+Z14+Z13+Z12+Z11+Z10+Z9</f>
        <v>234.28</v>
      </c>
      <c r="AA37" s="37">
        <f>AA34+AA33+AA32+AA31+AA30+AA28+AA27+AA25+AA24+AA22+AA21+AA20+AA19+AA18+AA16+AA14+AA13+AA12+AA11+AA10+AA9</f>
        <v>1593.5699999999997</v>
      </c>
      <c r="AB37" s="38">
        <f>AB34+AB33+AB32+AB31+AB30+AB28+AB27+AB25+AB24+AB22+AB21+AB20+AB19+AB18+AB16+AB14+AB13+AB12+AB11+AB10+AB9</f>
        <v>43.180000000000007</v>
      </c>
      <c r="AC37" s="275"/>
      <c r="AD37" s="276"/>
      <c r="AE37" s="276"/>
      <c r="AF37" s="277"/>
      <c r="AG37" s="37">
        <f>AG34+AG33+AG32+AG31+AG30+AG28+AG27+AG25+AG24+AG22+AG21+AG20+AG19+AG18+AG16+AG14+AG13+AG12+AG11+AG10+AG9</f>
        <v>60.39</v>
      </c>
      <c r="AH37" s="37">
        <f>AH34+AH33+AH32+AH31+AH30+AH28+AH27+AH25+AH24+AH22+AH21+AH20+AH19+AH18+AH16+AH14+AH13+AH12+AH11+AH10+AH9</f>
        <v>70.162200000000013</v>
      </c>
      <c r="AI37" s="37">
        <f>AI34+AI33+AI32+AI31+AI30+AI28+AI27+AI25+AI24+AI22+AI21+AI20+AI19+AI18+AI16+AI14+AI13+AI12+AI11+AI10+AI9</f>
        <v>283.2</v>
      </c>
      <c r="AJ37" s="37">
        <f>AJ34+AJ33+AJ32+AJ31+AJ30+AJ28+AJ27+AJ25+AJ24+AJ22+AJ21+AJ20+AJ19+AJ18+AJ16+AJ14+AJ13+AJ12+AJ11+AJ10+AJ9</f>
        <v>1966.9797799999999</v>
      </c>
      <c r="AK37" s="38">
        <f>AK34+AK33+AK32+AK31+AK30+AK28+AK27+AK25+AK24+AK22+AK21+AK20+AK19+AK18+AK16+AK14+AK13+AK12+AK11+AK10+AK9</f>
        <v>48.48</v>
      </c>
    </row>
  </sheetData>
  <mergeCells count="142">
    <mergeCell ref="D3:H3"/>
    <mergeCell ref="M3:Q3"/>
    <mergeCell ref="A6:A7"/>
    <mergeCell ref="B6:C7"/>
    <mergeCell ref="D6:D7"/>
    <mergeCell ref="E6:G6"/>
    <mergeCell ref="H6:H7"/>
    <mergeCell ref="J6:J7"/>
    <mergeCell ref="K6:L7"/>
    <mergeCell ref="M6:M7"/>
    <mergeCell ref="B10:C10"/>
    <mergeCell ref="K10:L10"/>
    <mergeCell ref="B11:C11"/>
    <mergeCell ref="K11:L11"/>
    <mergeCell ref="B12:C12"/>
    <mergeCell ref="K12:L12"/>
    <mergeCell ref="N6:P6"/>
    <mergeCell ref="Q6:Q7"/>
    <mergeCell ref="A8:I8"/>
    <mergeCell ref="J8:R8"/>
    <mergeCell ref="B9:C9"/>
    <mergeCell ref="K9:L9"/>
    <mergeCell ref="B16:C16"/>
    <mergeCell ref="K16:L16"/>
    <mergeCell ref="A17:I17"/>
    <mergeCell ref="J17:R17"/>
    <mergeCell ref="B18:C18"/>
    <mergeCell ref="K18:L18"/>
    <mergeCell ref="B13:C13"/>
    <mergeCell ref="K13:L13"/>
    <mergeCell ref="B14:C14"/>
    <mergeCell ref="K14:L14"/>
    <mergeCell ref="A15:I15"/>
    <mergeCell ref="J15:R15"/>
    <mergeCell ref="B22:C22"/>
    <mergeCell ref="K22:L22"/>
    <mergeCell ref="K23:L23"/>
    <mergeCell ref="B24:C24"/>
    <mergeCell ref="K24:L24"/>
    <mergeCell ref="B25:C25"/>
    <mergeCell ref="K25:L25"/>
    <mergeCell ref="B19:C19"/>
    <mergeCell ref="K19:L19"/>
    <mergeCell ref="B20:C20"/>
    <mergeCell ref="K20:L20"/>
    <mergeCell ref="B21:C21"/>
    <mergeCell ref="K21:L21"/>
    <mergeCell ref="A29:I29"/>
    <mergeCell ref="J29:R29"/>
    <mergeCell ref="B30:C30"/>
    <mergeCell ref="K30:L30"/>
    <mergeCell ref="B31:C31"/>
    <mergeCell ref="K31:L31"/>
    <mergeCell ref="A26:I26"/>
    <mergeCell ref="J26:R26"/>
    <mergeCell ref="B27:C27"/>
    <mergeCell ref="K27:L27"/>
    <mergeCell ref="B28:C28"/>
    <mergeCell ref="K28:L28"/>
    <mergeCell ref="A35:D37"/>
    <mergeCell ref="E35:G35"/>
    <mergeCell ref="H35:H36"/>
    <mergeCell ref="J35:M37"/>
    <mergeCell ref="N35:P35"/>
    <mergeCell ref="Q35:Q36"/>
    <mergeCell ref="B32:C32"/>
    <mergeCell ref="K32:L32"/>
    <mergeCell ref="B33:C33"/>
    <mergeCell ref="K33:L33"/>
    <mergeCell ref="B34:C34"/>
    <mergeCell ref="K34:L34"/>
    <mergeCell ref="W3:AA3"/>
    <mergeCell ref="AF3:AJ3"/>
    <mergeCell ref="T6:T7"/>
    <mergeCell ref="U6:V7"/>
    <mergeCell ref="W6:W7"/>
    <mergeCell ref="X6:Z6"/>
    <mergeCell ref="AA6:AA7"/>
    <mergeCell ref="AC6:AC7"/>
    <mergeCell ref="AD6:AE7"/>
    <mergeCell ref="AF6:AF7"/>
    <mergeCell ref="U10:V10"/>
    <mergeCell ref="AD10:AE10"/>
    <mergeCell ref="U11:V11"/>
    <mergeCell ref="AD11:AE11"/>
    <mergeCell ref="U12:V12"/>
    <mergeCell ref="AD12:AE12"/>
    <mergeCell ref="AG6:AI6"/>
    <mergeCell ref="AJ6:AJ7"/>
    <mergeCell ref="T8:AB8"/>
    <mergeCell ref="AC8:AK8"/>
    <mergeCell ref="U9:V9"/>
    <mergeCell ref="AD9:AE9"/>
    <mergeCell ref="U16:V16"/>
    <mergeCell ref="AD16:AE16"/>
    <mergeCell ref="T17:AB17"/>
    <mergeCell ref="AC17:AK17"/>
    <mergeCell ref="U18:V18"/>
    <mergeCell ref="AD18:AE18"/>
    <mergeCell ref="U13:V13"/>
    <mergeCell ref="AD13:AE13"/>
    <mergeCell ref="U14:V14"/>
    <mergeCell ref="AD14:AE14"/>
    <mergeCell ref="T15:AB15"/>
    <mergeCell ref="AC15:AK15"/>
    <mergeCell ref="U22:V22"/>
    <mergeCell ref="AD22:AE22"/>
    <mergeCell ref="AD23:AE23"/>
    <mergeCell ref="U24:V24"/>
    <mergeCell ref="AD24:AE24"/>
    <mergeCell ref="U25:V25"/>
    <mergeCell ref="AD25:AE25"/>
    <mergeCell ref="U19:V19"/>
    <mergeCell ref="AD19:AE19"/>
    <mergeCell ref="U20:V20"/>
    <mergeCell ref="AD20:AE20"/>
    <mergeCell ref="U21:V21"/>
    <mergeCell ref="AD21:AE21"/>
    <mergeCell ref="T29:AB29"/>
    <mergeCell ref="AC29:AK29"/>
    <mergeCell ref="U30:V30"/>
    <mergeCell ref="AD30:AE30"/>
    <mergeCell ref="U31:V31"/>
    <mergeCell ref="AD31:AE31"/>
    <mergeCell ref="T26:AB26"/>
    <mergeCell ref="AC26:AK26"/>
    <mergeCell ref="U27:V27"/>
    <mergeCell ref="AD27:AE27"/>
    <mergeCell ref="U28:V28"/>
    <mergeCell ref="AD28:AE28"/>
    <mergeCell ref="T35:W37"/>
    <mergeCell ref="X35:Z35"/>
    <mergeCell ref="AA35:AA36"/>
    <mergeCell ref="AC35:AF37"/>
    <mergeCell ref="AG35:AI35"/>
    <mergeCell ref="AJ35:AJ36"/>
    <mergeCell ref="U32:V32"/>
    <mergeCell ref="AD32:AE32"/>
    <mergeCell ref="U33:V33"/>
    <mergeCell ref="AD33:AE33"/>
    <mergeCell ref="U34:V34"/>
    <mergeCell ref="AD34:AE34"/>
  </mergeCells>
  <pageMargins left="0.7" right="0.7" top="0.75" bottom="0.75" header="0.3" footer="0.3"/>
  <pageSetup paperSize="9" scale="75" orientation="landscape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L36"/>
  <sheetViews>
    <sheetView workbookViewId="0">
      <selection activeCell="U34" sqref="U34:X36"/>
    </sheetView>
  </sheetViews>
  <sheetFormatPr defaultRowHeight="15" x14ac:dyDescent="0.25"/>
  <cols>
    <col min="2" max="2" width="10.7109375" customWidth="1"/>
    <col min="3" max="3" width="19.28515625" customWidth="1"/>
    <col min="4" max="4" width="8.85546875" customWidth="1"/>
    <col min="5" max="7" width="8.85546875" hidden="1" customWidth="1"/>
    <col min="9" max="9" width="0.140625" customWidth="1"/>
    <col min="10" max="12" width="8.85546875" hidden="1" customWidth="1"/>
    <col min="13" max="13" width="8.7109375" customWidth="1"/>
    <col min="14" max="16" width="8.85546875" hidden="1" customWidth="1"/>
    <col min="17" max="17" width="8.85546875" customWidth="1"/>
    <col min="18" max="18" width="0.28515625" customWidth="1"/>
    <col min="23" max="23" width="13.5703125" customWidth="1"/>
    <col min="24" max="24" width="8.7109375" customWidth="1"/>
    <col min="25" max="27" width="8.85546875" hidden="1" customWidth="1"/>
    <col min="29" max="29" width="8.5703125" customWidth="1"/>
    <col min="30" max="32" width="8.85546875" hidden="1" customWidth="1"/>
    <col min="34" max="34" width="0.140625" customWidth="1"/>
    <col min="35" max="36" width="8.85546875" hidden="1" customWidth="1"/>
    <col min="37" max="37" width="8.85546875" customWidth="1"/>
    <col min="38" max="38" width="0.28515625" customWidth="1"/>
  </cols>
  <sheetData>
    <row r="1" spans="1:38" ht="13.9" customHeight="1" x14ac:dyDescent="0.25">
      <c r="A1" s="1">
        <v>8</v>
      </c>
      <c r="B1" s="5" t="s">
        <v>1</v>
      </c>
      <c r="C1" s="6">
        <v>8</v>
      </c>
      <c r="D1" s="2"/>
      <c r="E1" s="2"/>
      <c r="F1" s="2"/>
      <c r="G1" s="2"/>
      <c r="H1" s="3"/>
      <c r="I1" s="4"/>
      <c r="J1" s="77">
        <v>8</v>
      </c>
      <c r="K1" s="78" t="s">
        <v>1</v>
      </c>
      <c r="L1" s="79">
        <v>3</v>
      </c>
      <c r="M1" s="80"/>
      <c r="N1" s="80"/>
      <c r="O1" s="80"/>
      <c r="P1" s="80"/>
      <c r="Q1" s="81"/>
      <c r="R1" s="82"/>
      <c r="U1" s="1">
        <v>8</v>
      </c>
      <c r="V1" s="5" t="s">
        <v>1</v>
      </c>
      <c r="W1" s="6">
        <v>8</v>
      </c>
      <c r="X1" s="2"/>
      <c r="Y1" s="2"/>
      <c r="Z1" s="2"/>
      <c r="AA1" s="2"/>
      <c r="AB1" s="3"/>
      <c r="AC1" s="4"/>
      <c r="AD1" s="77">
        <v>8</v>
      </c>
      <c r="AE1" s="78" t="s">
        <v>1</v>
      </c>
      <c r="AF1" s="79">
        <v>3</v>
      </c>
      <c r="AG1" s="80"/>
      <c r="AH1" s="80"/>
      <c r="AI1" s="80"/>
      <c r="AJ1" s="80"/>
      <c r="AK1" s="81"/>
      <c r="AL1" s="82"/>
    </row>
    <row r="2" spans="1:38" ht="14.45" hidden="1" customHeight="1" x14ac:dyDescent="0.25">
      <c r="A2" s="1"/>
      <c r="B2" s="5" t="s">
        <v>2</v>
      </c>
      <c r="C2" s="6">
        <v>2</v>
      </c>
      <c r="D2" s="2"/>
      <c r="E2" s="2"/>
      <c r="F2" s="2"/>
      <c r="G2" s="2"/>
      <c r="H2" s="3"/>
      <c r="I2" s="4"/>
      <c r="J2" s="1"/>
      <c r="K2" s="5" t="s">
        <v>2</v>
      </c>
      <c r="L2" s="6">
        <v>2</v>
      </c>
      <c r="M2" s="2"/>
      <c r="N2" s="2"/>
      <c r="O2" s="2"/>
      <c r="P2" s="2"/>
      <c r="Q2" s="3"/>
      <c r="R2" s="4"/>
      <c r="U2" s="1"/>
      <c r="V2" s="5" t="s">
        <v>2</v>
      </c>
      <c r="W2" s="6">
        <v>2</v>
      </c>
      <c r="X2" s="2"/>
      <c r="Y2" s="2"/>
      <c r="Z2" s="2"/>
      <c r="AA2" s="2"/>
      <c r="AB2" s="3"/>
      <c r="AC2" s="4"/>
      <c r="AD2" s="1"/>
      <c r="AE2" s="5" t="s">
        <v>2</v>
      </c>
      <c r="AF2" s="6">
        <v>2</v>
      </c>
      <c r="AG2" s="2"/>
      <c r="AH2" s="2"/>
      <c r="AI2" s="2"/>
      <c r="AJ2" s="2"/>
      <c r="AK2" s="3"/>
      <c r="AL2" s="4"/>
    </row>
    <row r="3" spans="1:38" ht="14.45" hidden="1" customHeight="1" x14ac:dyDescent="0.25">
      <c r="A3" s="1"/>
      <c r="B3" s="5" t="s">
        <v>3</v>
      </c>
      <c r="C3" s="7" t="s">
        <v>4</v>
      </c>
      <c r="D3" s="262"/>
      <c r="E3" s="262"/>
      <c r="F3" s="262"/>
      <c r="G3" s="262"/>
      <c r="H3" s="262"/>
      <c r="I3" s="4"/>
      <c r="J3" s="1"/>
      <c r="K3" s="5" t="s">
        <v>3</v>
      </c>
      <c r="L3" s="7" t="s">
        <v>4</v>
      </c>
      <c r="M3" s="262"/>
      <c r="N3" s="262"/>
      <c r="O3" s="262"/>
      <c r="P3" s="262"/>
      <c r="Q3" s="262"/>
      <c r="R3" s="4"/>
      <c r="U3" s="1"/>
      <c r="V3" s="5" t="s">
        <v>3</v>
      </c>
      <c r="W3" s="7" t="s">
        <v>4</v>
      </c>
      <c r="X3" s="262"/>
      <c r="Y3" s="262"/>
      <c r="Z3" s="262"/>
      <c r="AA3" s="262"/>
      <c r="AB3" s="262"/>
      <c r="AC3" s="4"/>
      <c r="AD3" s="1"/>
      <c r="AE3" s="5" t="s">
        <v>3</v>
      </c>
      <c r="AF3" s="7" t="s">
        <v>4</v>
      </c>
      <c r="AG3" s="262"/>
      <c r="AH3" s="262"/>
      <c r="AI3" s="262"/>
      <c r="AJ3" s="262"/>
      <c r="AK3" s="262"/>
      <c r="AL3" s="4"/>
    </row>
    <row r="4" spans="1:38" ht="14.45" hidden="1" customHeight="1" x14ac:dyDescent="0.25">
      <c r="A4" s="50"/>
      <c r="B4" s="51"/>
      <c r="C4" s="9"/>
      <c r="D4" s="7"/>
      <c r="E4" s="7"/>
      <c r="F4" s="7"/>
      <c r="G4" s="7"/>
      <c r="H4" s="52"/>
      <c r="I4" s="53"/>
      <c r="J4" s="50"/>
      <c r="K4" s="51" t="s">
        <v>6</v>
      </c>
      <c r="L4" s="9" t="s">
        <v>276</v>
      </c>
      <c r="M4" s="7"/>
      <c r="N4" s="7"/>
      <c r="O4" s="7"/>
      <c r="P4" s="7"/>
      <c r="Q4" s="52"/>
      <c r="R4" s="53"/>
      <c r="U4" s="50"/>
      <c r="V4" s="51"/>
      <c r="W4" s="9"/>
      <c r="X4" s="7"/>
      <c r="Y4" s="7"/>
      <c r="Z4" s="7"/>
      <c r="AA4" s="7"/>
      <c r="AB4" s="52"/>
      <c r="AC4" s="53"/>
      <c r="AD4" s="50"/>
      <c r="AE4" s="51" t="s">
        <v>6</v>
      </c>
      <c r="AF4" s="9" t="s">
        <v>276</v>
      </c>
      <c r="AG4" s="7"/>
      <c r="AH4" s="7"/>
      <c r="AI4" s="7"/>
      <c r="AJ4" s="7"/>
      <c r="AK4" s="52"/>
      <c r="AL4" s="53"/>
    </row>
    <row r="5" spans="1:38" ht="15" customHeight="1" x14ac:dyDescent="0.25">
      <c r="A5" s="1"/>
      <c r="B5" s="2"/>
      <c r="C5" s="99">
        <v>44449</v>
      </c>
      <c r="D5" s="2"/>
      <c r="E5" s="2"/>
      <c r="F5" s="2"/>
      <c r="G5" s="2"/>
      <c r="H5" s="3"/>
      <c r="I5" s="4"/>
      <c r="J5" s="1"/>
      <c r="K5" s="2"/>
      <c r="L5" s="2"/>
      <c r="M5" s="2"/>
      <c r="N5" s="2"/>
      <c r="O5" s="2"/>
      <c r="P5" s="2"/>
      <c r="Q5" s="3"/>
      <c r="R5" s="4"/>
      <c r="U5" s="1"/>
      <c r="V5" s="2"/>
      <c r="W5" s="99">
        <v>44449</v>
      </c>
      <c r="X5" s="2"/>
      <c r="Y5" s="2"/>
      <c r="Z5" s="2"/>
      <c r="AA5" s="2"/>
      <c r="AB5" s="3"/>
      <c r="AC5" s="4"/>
      <c r="AD5" s="1"/>
      <c r="AE5" s="2"/>
      <c r="AF5" s="2"/>
      <c r="AG5" s="2"/>
      <c r="AH5" s="2"/>
      <c r="AI5" s="2"/>
      <c r="AJ5" s="2"/>
      <c r="AK5" s="3"/>
      <c r="AL5" s="4"/>
    </row>
    <row r="6" spans="1:38" ht="41.45" customHeight="1" x14ac:dyDescent="0.25">
      <c r="A6" s="233" t="s">
        <v>8</v>
      </c>
      <c r="B6" s="263" t="s">
        <v>9</v>
      </c>
      <c r="C6" s="264"/>
      <c r="D6" s="234" t="s">
        <v>375</v>
      </c>
      <c r="E6" s="234" t="s">
        <v>11</v>
      </c>
      <c r="F6" s="234"/>
      <c r="G6" s="234"/>
      <c r="H6" s="235" t="s">
        <v>12</v>
      </c>
      <c r="I6" s="12" t="s">
        <v>13</v>
      </c>
      <c r="J6" s="233" t="s">
        <v>8</v>
      </c>
      <c r="K6" s="234" t="s">
        <v>9</v>
      </c>
      <c r="L6" s="234"/>
      <c r="M6" s="234" t="s">
        <v>372</v>
      </c>
      <c r="N6" s="234" t="s">
        <v>11</v>
      </c>
      <c r="O6" s="234"/>
      <c r="P6" s="234"/>
      <c r="Q6" s="235" t="s">
        <v>12</v>
      </c>
      <c r="R6" s="12" t="s">
        <v>13</v>
      </c>
      <c r="U6" s="233" t="s">
        <v>8</v>
      </c>
      <c r="V6" s="263" t="s">
        <v>9</v>
      </c>
      <c r="W6" s="264"/>
      <c r="X6" s="234" t="s">
        <v>375</v>
      </c>
      <c r="Y6" s="234" t="s">
        <v>11</v>
      </c>
      <c r="Z6" s="234"/>
      <c r="AA6" s="234"/>
      <c r="AB6" s="235" t="s">
        <v>12</v>
      </c>
      <c r="AC6" s="12" t="s">
        <v>13</v>
      </c>
      <c r="AD6" s="233" t="s">
        <v>8</v>
      </c>
      <c r="AE6" s="234" t="s">
        <v>9</v>
      </c>
      <c r="AF6" s="234"/>
      <c r="AG6" s="234" t="s">
        <v>372</v>
      </c>
      <c r="AH6" s="234" t="s">
        <v>11</v>
      </c>
      <c r="AI6" s="234"/>
      <c r="AJ6" s="234"/>
      <c r="AK6" s="235" t="s">
        <v>12</v>
      </c>
      <c r="AL6" s="12" t="s">
        <v>13</v>
      </c>
    </row>
    <row r="7" spans="1:38" ht="16.899999999999999" customHeight="1" x14ac:dyDescent="0.25">
      <c r="A7" s="233"/>
      <c r="B7" s="265"/>
      <c r="C7" s="266"/>
      <c r="D7" s="234"/>
      <c r="E7" s="125" t="s">
        <v>14</v>
      </c>
      <c r="F7" s="125" t="s">
        <v>15</v>
      </c>
      <c r="G7" s="125" t="s">
        <v>16</v>
      </c>
      <c r="H7" s="235"/>
      <c r="I7" s="12" t="s">
        <v>17</v>
      </c>
      <c r="J7" s="233"/>
      <c r="K7" s="234"/>
      <c r="L7" s="234"/>
      <c r="M7" s="234"/>
      <c r="N7" s="125" t="s">
        <v>14</v>
      </c>
      <c r="O7" s="125" t="s">
        <v>15</v>
      </c>
      <c r="P7" s="125" t="s">
        <v>16</v>
      </c>
      <c r="Q7" s="235"/>
      <c r="R7" s="12" t="s">
        <v>17</v>
      </c>
      <c r="U7" s="233"/>
      <c r="V7" s="265"/>
      <c r="W7" s="266"/>
      <c r="X7" s="234"/>
      <c r="Y7" s="125" t="s">
        <v>14</v>
      </c>
      <c r="Z7" s="125" t="s">
        <v>15</v>
      </c>
      <c r="AA7" s="125" t="s">
        <v>16</v>
      </c>
      <c r="AB7" s="235"/>
      <c r="AC7" s="12" t="s">
        <v>17</v>
      </c>
      <c r="AD7" s="233"/>
      <c r="AE7" s="234"/>
      <c r="AF7" s="234"/>
      <c r="AG7" s="234"/>
      <c r="AH7" s="125" t="s">
        <v>14</v>
      </c>
      <c r="AI7" s="125" t="s">
        <v>15</v>
      </c>
      <c r="AJ7" s="125" t="s">
        <v>16</v>
      </c>
      <c r="AK7" s="235"/>
      <c r="AL7" s="12" t="s">
        <v>17</v>
      </c>
    </row>
    <row r="8" spans="1:38" ht="15" customHeight="1" x14ac:dyDescent="0.25">
      <c r="A8" s="261" t="s">
        <v>18</v>
      </c>
      <c r="B8" s="256"/>
      <c r="C8" s="256"/>
      <c r="D8" s="256"/>
      <c r="E8" s="256"/>
      <c r="F8" s="256"/>
      <c r="G8" s="256"/>
      <c r="H8" s="256"/>
      <c r="I8" s="257"/>
      <c r="J8" s="261"/>
      <c r="K8" s="256"/>
      <c r="L8" s="256"/>
      <c r="M8" s="256"/>
      <c r="N8" s="256"/>
      <c r="O8" s="256"/>
      <c r="P8" s="256"/>
      <c r="Q8" s="256"/>
      <c r="R8" s="257"/>
      <c r="U8" s="261" t="s">
        <v>18</v>
      </c>
      <c r="V8" s="256"/>
      <c r="W8" s="256"/>
      <c r="X8" s="256"/>
      <c r="Y8" s="256"/>
      <c r="Z8" s="256"/>
      <c r="AA8" s="256"/>
      <c r="AB8" s="256"/>
      <c r="AC8" s="257"/>
      <c r="AD8" s="261"/>
      <c r="AE8" s="256"/>
      <c r="AF8" s="256"/>
      <c r="AG8" s="256"/>
      <c r="AH8" s="256"/>
      <c r="AI8" s="256"/>
      <c r="AJ8" s="256"/>
      <c r="AK8" s="256"/>
      <c r="AL8" s="257"/>
    </row>
    <row r="9" spans="1:38" ht="14.45" customHeight="1" x14ac:dyDescent="0.25">
      <c r="A9" s="13">
        <v>235</v>
      </c>
      <c r="B9" s="250" t="s">
        <v>150</v>
      </c>
      <c r="C9" s="249"/>
      <c r="D9" s="14">
        <v>70</v>
      </c>
      <c r="E9" s="15">
        <v>11.8</v>
      </c>
      <c r="F9" s="15">
        <v>11.6</v>
      </c>
      <c r="G9" s="15">
        <v>8.9</v>
      </c>
      <c r="H9" s="16">
        <v>201</v>
      </c>
      <c r="I9" s="17">
        <v>1.5</v>
      </c>
      <c r="J9" s="13">
        <v>235</v>
      </c>
      <c r="K9" s="260" t="s">
        <v>150</v>
      </c>
      <c r="L9" s="260"/>
      <c r="M9" s="14">
        <v>80</v>
      </c>
      <c r="N9" s="15">
        <v>14.8</v>
      </c>
      <c r="O9" s="15">
        <v>14.5</v>
      </c>
      <c r="P9" s="16">
        <v>9.9</v>
      </c>
      <c r="Q9" s="16">
        <v>251.2</v>
      </c>
      <c r="R9" s="20">
        <v>1.87</v>
      </c>
      <c r="U9" s="13">
        <v>235</v>
      </c>
      <c r="V9" s="250" t="s">
        <v>150</v>
      </c>
      <c r="W9" s="249"/>
      <c r="X9" s="14">
        <v>70</v>
      </c>
      <c r="Y9" s="15">
        <v>11.8</v>
      </c>
      <c r="Z9" s="15">
        <v>11.6</v>
      </c>
      <c r="AA9" s="15">
        <v>8.9</v>
      </c>
      <c r="AB9" s="16">
        <v>201</v>
      </c>
      <c r="AC9" s="17">
        <v>1.5</v>
      </c>
      <c r="AD9" s="13">
        <v>235</v>
      </c>
      <c r="AE9" s="260" t="s">
        <v>150</v>
      </c>
      <c r="AF9" s="260"/>
      <c r="AG9" s="14">
        <v>80</v>
      </c>
      <c r="AH9" s="15">
        <v>14.8</v>
      </c>
      <c r="AI9" s="15">
        <v>14.5</v>
      </c>
      <c r="AJ9" s="16">
        <v>9.9</v>
      </c>
      <c r="AK9" s="16">
        <v>251.2</v>
      </c>
      <c r="AL9" s="20">
        <v>1.87</v>
      </c>
    </row>
    <row r="10" spans="1:38" ht="15" customHeight="1" x14ac:dyDescent="0.25">
      <c r="A10" s="13"/>
      <c r="B10" s="250" t="s">
        <v>151</v>
      </c>
      <c r="C10" s="249"/>
      <c r="D10" s="14">
        <v>20</v>
      </c>
      <c r="E10" s="15">
        <v>0.6</v>
      </c>
      <c r="F10" s="15">
        <v>0.6</v>
      </c>
      <c r="G10" s="15">
        <v>1.4</v>
      </c>
      <c r="H10" s="16">
        <v>43.2</v>
      </c>
      <c r="I10" s="17">
        <v>0.1</v>
      </c>
      <c r="J10" s="13"/>
      <c r="K10" s="260" t="s">
        <v>312</v>
      </c>
      <c r="L10" s="260"/>
      <c r="M10" s="14">
        <v>30</v>
      </c>
      <c r="N10" s="16">
        <v>1.2</v>
      </c>
      <c r="O10" s="15">
        <v>1</v>
      </c>
      <c r="P10" s="16">
        <v>2.91588</v>
      </c>
      <c r="Q10" s="16">
        <v>66.319860000000006</v>
      </c>
      <c r="R10" s="20">
        <v>0.125</v>
      </c>
      <c r="U10" s="13"/>
      <c r="V10" s="250" t="s">
        <v>151</v>
      </c>
      <c r="W10" s="249"/>
      <c r="X10" s="14">
        <v>20</v>
      </c>
      <c r="Y10" s="15">
        <v>0.6</v>
      </c>
      <c r="Z10" s="15">
        <v>0.6</v>
      </c>
      <c r="AA10" s="15">
        <v>1.4</v>
      </c>
      <c r="AB10" s="16">
        <v>43.2</v>
      </c>
      <c r="AC10" s="17">
        <v>0.1</v>
      </c>
      <c r="AD10" s="13"/>
      <c r="AE10" s="260" t="s">
        <v>312</v>
      </c>
      <c r="AF10" s="260"/>
      <c r="AG10" s="14">
        <v>30</v>
      </c>
      <c r="AH10" s="16">
        <v>1.2</v>
      </c>
      <c r="AI10" s="15">
        <v>1</v>
      </c>
      <c r="AJ10" s="16">
        <v>2.91588</v>
      </c>
      <c r="AK10" s="16">
        <v>66.319860000000006</v>
      </c>
      <c r="AL10" s="20">
        <v>0.125</v>
      </c>
    </row>
    <row r="11" spans="1:38" ht="14.45" customHeight="1" x14ac:dyDescent="0.25">
      <c r="A11" s="13"/>
      <c r="B11" s="250" t="s">
        <v>23</v>
      </c>
      <c r="C11" s="249"/>
      <c r="D11" s="14">
        <v>20</v>
      </c>
      <c r="E11" s="15">
        <v>1.51</v>
      </c>
      <c r="F11" s="16">
        <v>0.54220000000000002</v>
      </c>
      <c r="G11" s="15">
        <v>9.7200000000000006</v>
      </c>
      <c r="H11" s="16">
        <v>48.64</v>
      </c>
      <c r="I11" s="21"/>
      <c r="J11" s="13"/>
      <c r="K11" s="260" t="s">
        <v>35</v>
      </c>
      <c r="L11" s="260"/>
      <c r="M11" s="14">
        <v>30</v>
      </c>
      <c r="N11" s="15">
        <v>2.9</v>
      </c>
      <c r="O11" s="16">
        <v>1.01</v>
      </c>
      <c r="P11" s="16">
        <v>15.6</v>
      </c>
      <c r="Q11" s="16">
        <v>79.099999999999994</v>
      </c>
      <c r="R11" s="20"/>
      <c r="U11" s="13"/>
      <c r="V11" s="250" t="s">
        <v>23</v>
      </c>
      <c r="W11" s="249"/>
      <c r="X11" s="14">
        <v>20</v>
      </c>
      <c r="Y11" s="15">
        <v>1.51</v>
      </c>
      <c r="Z11" s="16">
        <v>0.54220000000000002</v>
      </c>
      <c r="AA11" s="15">
        <v>9.7200000000000006</v>
      </c>
      <c r="AB11" s="16">
        <v>48.64</v>
      </c>
      <c r="AC11" s="21"/>
      <c r="AD11" s="13"/>
      <c r="AE11" s="260" t="s">
        <v>35</v>
      </c>
      <c r="AF11" s="260"/>
      <c r="AG11" s="14">
        <v>30</v>
      </c>
      <c r="AH11" s="15">
        <v>2.9</v>
      </c>
      <c r="AI11" s="16">
        <v>1.01</v>
      </c>
      <c r="AJ11" s="16">
        <v>15.6</v>
      </c>
      <c r="AK11" s="16">
        <v>79.099999999999994</v>
      </c>
      <c r="AL11" s="20"/>
    </row>
    <row r="12" spans="1:38" ht="14.45" customHeight="1" x14ac:dyDescent="0.25">
      <c r="A12" s="31" t="s">
        <v>105</v>
      </c>
      <c r="B12" s="250" t="s">
        <v>106</v>
      </c>
      <c r="C12" s="249"/>
      <c r="D12" s="14">
        <v>150</v>
      </c>
      <c r="E12" s="15">
        <v>1</v>
      </c>
      <c r="F12" s="15">
        <v>1.2</v>
      </c>
      <c r="G12" s="15">
        <v>9.1999999999999993</v>
      </c>
      <c r="H12" s="16">
        <v>52.4</v>
      </c>
      <c r="I12" s="17">
        <v>3.8</v>
      </c>
      <c r="J12" s="31" t="s">
        <v>105</v>
      </c>
      <c r="K12" s="260" t="s">
        <v>106</v>
      </c>
      <c r="L12" s="260"/>
      <c r="M12" s="14">
        <v>180</v>
      </c>
      <c r="N12" s="15">
        <v>1.5</v>
      </c>
      <c r="O12" s="15">
        <v>1.6355</v>
      </c>
      <c r="P12" s="15">
        <v>12.1477</v>
      </c>
      <c r="Q12" s="16">
        <v>64.2</v>
      </c>
      <c r="R12" s="20">
        <v>4.5999999999999996</v>
      </c>
      <c r="U12" s="31" t="s">
        <v>105</v>
      </c>
      <c r="V12" s="250" t="s">
        <v>106</v>
      </c>
      <c r="W12" s="249"/>
      <c r="X12" s="14">
        <v>150</v>
      </c>
      <c r="Y12" s="15">
        <v>1</v>
      </c>
      <c r="Z12" s="15">
        <v>1.2</v>
      </c>
      <c r="AA12" s="15">
        <v>9.1999999999999993</v>
      </c>
      <c r="AB12" s="16">
        <v>52.4</v>
      </c>
      <c r="AC12" s="17">
        <v>3.8</v>
      </c>
      <c r="AD12" s="31" t="s">
        <v>105</v>
      </c>
      <c r="AE12" s="260" t="s">
        <v>106</v>
      </c>
      <c r="AF12" s="260"/>
      <c r="AG12" s="14">
        <v>180</v>
      </c>
      <c r="AH12" s="15">
        <v>1.5</v>
      </c>
      <c r="AI12" s="15">
        <v>1.6355</v>
      </c>
      <c r="AJ12" s="15">
        <v>12.1477</v>
      </c>
      <c r="AK12" s="16">
        <v>64.2</v>
      </c>
      <c r="AL12" s="20">
        <v>4.5999999999999996</v>
      </c>
    </row>
    <row r="13" spans="1:38" ht="15" customHeight="1" x14ac:dyDescent="0.25">
      <c r="A13" s="261" t="s">
        <v>26</v>
      </c>
      <c r="B13" s="256"/>
      <c r="C13" s="256"/>
      <c r="D13" s="256"/>
      <c r="E13" s="256"/>
      <c r="F13" s="256"/>
      <c r="G13" s="256"/>
      <c r="H13" s="256"/>
      <c r="I13" s="257"/>
      <c r="J13" s="261"/>
      <c r="K13" s="256"/>
      <c r="L13" s="256"/>
      <c r="M13" s="256"/>
      <c r="N13" s="256"/>
      <c r="O13" s="256"/>
      <c r="P13" s="256"/>
      <c r="Q13" s="256"/>
      <c r="R13" s="257"/>
      <c r="U13" s="261" t="s">
        <v>26</v>
      </c>
      <c r="V13" s="256"/>
      <c r="W13" s="256"/>
      <c r="X13" s="256"/>
      <c r="Y13" s="256"/>
      <c r="Z13" s="256"/>
      <c r="AA13" s="256"/>
      <c r="AB13" s="256"/>
      <c r="AC13" s="257"/>
      <c r="AD13" s="261"/>
      <c r="AE13" s="256"/>
      <c r="AF13" s="256"/>
      <c r="AG13" s="256"/>
      <c r="AH13" s="256"/>
      <c r="AI13" s="256"/>
      <c r="AJ13" s="256"/>
      <c r="AK13" s="256"/>
      <c r="AL13" s="257"/>
    </row>
    <row r="14" spans="1:38" ht="14.45" customHeight="1" x14ac:dyDescent="0.25">
      <c r="A14" s="22" t="s">
        <v>27</v>
      </c>
      <c r="B14" s="250" t="s">
        <v>396</v>
      </c>
      <c r="C14" s="249"/>
      <c r="D14" s="14">
        <v>100</v>
      </c>
      <c r="E14" s="15">
        <v>0.1</v>
      </c>
      <c r="F14" s="16">
        <v>0</v>
      </c>
      <c r="G14" s="15">
        <v>10.3</v>
      </c>
      <c r="H14" s="16">
        <v>42</v>
      </c>
      <c r="I14" s="17">
        <v>0.8</v>
      </c>
      <c r="J14" s="22" t="s">
        <v>27</v>
      </c>
      <c r="K14" s="260" t="s">
        <v>95</v>
      </c>
      <c r="L14" s="260"/>
      <c r="M14" s="14">
        <v>100</v>
      </c>
      <c r="N14" s="15">
        <v>0.1</v>
      </c>
      <c r="O14" s="16">
        <v>0</v>
      </c>
      <c r="P14" s="15">
        <v>10.3</v>
      </c>
      <c r="Q14" s="16">
        <v>42</v>
      </c>
      <c r="R14" s="17">
        <v>0.8</v>
      </c>
      <c r="U14" s="22" t="s">
        <v>27</v>
      </c>
      <c r="V14" s="250" t="s">
        <v>396</v>
      </c>
      <c r="W14" s="249"/>
      <c r="X14" s="14">
        <v>100</v>
      </c>
      <c r="Y14" s="15">
        <v>0.1</v>
      </c>
      <c r="Z14" s="16">
        <v>0</v>
      </c>
      <c r="AA14" s="15">
        <v>10.3</v>
      </c>
      <c r="AB14" s="16">
        <v>42</v>
      </c>
      <c r="AC14" s="17">
        <v>0.8</v>
      </c>
      <c r="AD14" s="22" t="s">
        <v>27</v>
      </c>
      <c r="AE14" s="260" t="s">
        <v>95</v>
      </c>
      <c r="AF14" s="260"/>
      <c r="AG14" s="14">
        <v>100</v>
      </c>
      <c r="AH14" s="15">
        <v>0.1</v>
      </c>
      <c r="AI14" s="16">
        <v>0</v>
      </c>
      <c r="AJ14" s="15">
        <v>10.3</v>
      </c>
      <c r="AK14" s="16">
        <v>42</v>
      </c>
      <c r="AL14" s="17">
        <v>0.8</v>
      </c>
    </row>
    <row r="15" spans="1:38" x14ac:dyDescent="0.25">
      <c r="A15" s="261" t="s">
        <v>29</v>
      </c>
      <c r="B15" s="256"/>
      <c r="C15" s="256"/>
      <c r="D15" s="256"/>
      <c r="E15" s="256"/>
      <c r="F15" s="256"/>
      <c r="G15" s="256"/>
      <c r="H15" s="256"/>
      <c r="I15" s="257"/>
      <c r="J15" s="261"/>
      <c r="K15" s="256"/>
      <c r="L15" s="256"/>
      <c r="M15" s="256"/>
      <c r="N15" s="256"/>
      <c r="O15" s="256"/>
      <c r="P15" s="256"/>
      <c r="Q15" s="256"/>
      <c r="R15" s="257"/>
      <c r="U15" s="261" t="s">
        <v>29</v>
      </c>
      <c r="V15" s="256"/>
      <c r="W15" s="256"/>
      <c r="X15" s="256"/>
      <c r="Y15" s="256"/>
      <c r="Z15" s="256"/>
      <c r="AA15" s="256"/>
      <c r="AB15" s="256"/>
      <c r="AC15" s="257"/>
      <c r="AD15" s="261"/>
      <c r="AE15" s="256"/>
      <c r="AF15" s="256"/>
      <c r="AG15" s="256"/>
      <c r="AH15" s="256"/>
      <c r="AI15" s="256"/>
      <c r="AJ15" s="256"/>
      <c r="AK15" s="256"/>
      <c r="AL15" s="257"/>
    </row>
    <row r="16" spans="1:38" ht="28.9" customHeight="1" x14ac:dyDescent="0.25">
      <c r="A16" s="30" t="s">
        <v>55</v>
      </c>
      <c r="B16" s="209" t="s">
        <v>404</v>
      </c>
      <c r="C16" s="210"/>
      <c r="D16" s="25">
        <v>40</v>
      </c>
      <c r="E16" s="26">
        <v>0.4</v>
      </c>
      <c r="F16" s="26">
        <v>2.8</v>
      </c>
      <c r="G16" s="26">
        <v>1.1000000000000001</v>
      </c>
      <c r="H16" s="27">
        <v>32.4</v>
      </c>
      <c r="I16" s="28">
        <v>4</v>
      </c>
      <c r="J16" s="30" t="s">
        <v>55</v>
      </c>
      <c r="K16" s="228" t="s">
        <v>56</v>
      </c>
      <c r="L16" s="228"/>
      <c r="M16" s="25">
        <v>60</v>
      </c>
      <c r="N16" s="26">
        <v>0.6</v>
      </c>
      <c r="O16" s="26">
        <v>5.5444000000000004</v>
      </c>
      <c r="P16" s="26">
        <v>1.7</v>
      </c>
      <c r="Q16" s="27">
        <v>48.6</v>
      </c>
      <c r="R16" s="32">
        <v>6</v>
      </c>
      <c r="U16" s="30" t="s">
        <v>55</v>
      </c>
      <c r="V16" s="209" t="s">
        <v>404</v>
      </c>
      <c r="W16" s="210"/>
      <c r="X16" s="25">
        <v>40</v>
      </c>
      <c r="Y16" s="26">
        <v>0.4</v>
      </c>
      <c r="Z16" s="26">
        <v>2.8</v>
      </c>
      <c r="AA16" s="26">
        <v>1.1000000000000001</v>
      </c>
      <c r="AB16" s="27">
        <v>32.4</v>
      </c>
      <c r="AC16" s="28">
        <v>4</v>
      </c>
      <c r="AD16" s="30" t="s">
        <v>55</v>
      </c>
      <c r="AE16" s="228" t="s">
        <v>56</v>
      </c>
      <c r="AF16" s="228"/>
      <c r="AG16" s="25">
        <v>60</v>
      </c>
      <c r="AH16" s="26">
        <v>0.6</v>
      </c>
      <c r="AI16" s="26">
        <v>5.5444000000000004</v>
      </c>
      <c r="AJ16" s="26">
        <v>1.7</v>
      </c>
      <c r="AK16" s="27">
        <v>48.6</v>
      </c>
      <c r="AL16" s="32">
        <v>6</v>
      </c>
    </row>
    <row r="17" spans="1:38" ht="31.9" customHeight="1" x14ac:dyDescent="0.25">
      <c r="A17" s="30" t="s">
        <v>152</v>
      </c>
      <c r="B17" s="209" t="s">
        <v>153</v>
      </c>
      <c r="C17" s="210"/>
      <c r="D17" s="25">
        <v>160</v>
      </c>
      <c r="E17" s="26">
        <v>2.4</v>
      </c>
      <c r="F17" s="26">
        <v>4.2</v>
      </c>
      <c r="G17" s="26">
        <v>6.57</v>
      </c>
      <c r="H17" s="27">
        <v>112.27</v>
      </c>
      <c r="I17" s="32">
        <v>3.2</v>
      </c>
      <c r="J17" s="30" t="s">
        <v>152</v>
      </c>
      <c r="K17" s="228" t="s">
        <v>313</v>
      </c>
      <c r="L17" s="228"/>
      <c r="M17" s="25">
        <v>200</v>
      </c>
      <c r="N17" s="26">
        <v>3</v>
      </c>
      <c r="O17" s="26">
        <v>5.2</v>
      </c>
      <c r="P17" s="26">
        <v>14.81</v>
      </c>
      <c r="Q17" s="27">
        <v>140.34</v>
      </c>
      <c r="R17" s="32">
        <v>4.5</v>
      </c>
      <c r="U17" s="30" t="s">
        <v>152</v>
      </c>
      <c r="V17" s="209" t="s">
        <v>153</v>
      </c>
      <c r="W17" s="210"/>
      <c r="X17" s="25">
        <v>160</v>
      </c>
      <c r="Y17" s="26">
        <v>2.4</v>
      </c>
      <c r="Z17" s="26">
        <v>4.2</v>
      </c>
      <c r="AA17" s="26">
        <v>6.57</v>
      </c>
      <c r="AB17" s="27">
        <v>112.27</v>
      </c>
      <c r="AC17" s="32">
        <v>3.2</v>
      </c>
      <c r="AD17" s="30" t="s">
        <v>152</v>
      </c>
      <c r="AE17" s="228" t="s">
        <v>313</v>
      </c>
      <c r="AF17" s="228"/>
      <c r="AG17" s="25">
        <v>200</v>
      </c>
      <c r="AH17" s="26">
        <v>3</v>
      </c>
      <c r="AI17" s="26">
        <v>5.2</v>
      </c>
      <c r="AJ17" s="26">
        <v>14.81</v>
      </c>
      <c r="AK17" s="27">
        <v>140.34</v>
      </c>
      <c r="AL17" s="32">
        <v>4.5</v>
      </c>
    </row>
    <row r="18" spans="1:38" ht="14.45" customHeight="1" x14ac:dyDescent="0.25">
      <c r="A18" s="13">
        <v>165</v>
      </c>
      <c r="B18" s="250" t="s">
        <v>99</v>
      </c>
      <c r="C18" s="249"/>
      <c r="D18" s="14">
        <v>105</v>
      </c>
      <c r="E18" s="15">
        <v>4.0999999999999996</v>
      </c>
      <c r="F18" s="15">
        <v>5.2</v>
      </c>
      <c r="G18" s="15">
        <v>21.5</v>
      </c>
      <c r="H18" s="16">
        <v>193.83</v>
      </c>
      <c r="I18" s="20"/>
      <c r="J18" s="13">
        <v>165</v>
      </c>
      <c r="K18" s="260" t="s">
        <v>99</v>
      </c>
      <c r="L18" s="260"/>
      <c r="M18" s="14">
        <v>115</v>
      </c>
      <c r="N18" s="15">
        <v>4.8</v>
      </c>
      <c r="O18" s="15">
        <v>6.1</v>
      </c>
      <c r="P18" s="15">
        <v>23.3</v>
      </c>
      <c r="Q18" s="16">
        <v>231.98</v>
      </c>
      <c r="R18" s="21"/>
      <c r="U18" s="13">
        <v>165</v>
      </c>
      <c r="V18" s="250" t="s">
        <v>99</v>
      </c>
      <c r="W18" s="249"/>
      <c r="X18" s="14">
        <v>105</v>
      </c>
      <c r="Y18" s="15">
        <v>4.0999999999999996</v>
      </c>
      <c r="Z18" s="15">
        <v>5.2</v>
      </c>
      <c r="AA18" s="15">
        <v>21.5</v>
      </c>
      <c r="AB18" s="16">
        <v>193.83</v>
      </c>
      <c r="AC18" s="20"/>
      <c r="AD18" s="13">
        <v>165</v>
      </c>
      <c r="AE18" s="260" t="s">
        <v>99</v>
      </c>
      <c r="AF18" s="260"/>
      <c r="AG18" s="14">
        <v>115</v>
      </c>
      <c r="AH18" s="15">
        <v>4.8</v>
      </c>
      <c r="AI18" s="15">
        <v>6.1</v>
      </c>
      <c r="AJ18" s="15">
        <v>23.3</v>
      </c>
      <c r="AK18" s="16">
        <v>231.98</v>
      </c>
      <c r="AL18" s="21"/>
    </row>
    <row r="19" spans="1:38" ht="28.15" customHeight="1" x14ac:dyDescent="0.25">
      <c r="A19" s="30">
        <v>305</v>
      </c>
      <c r="B19" s="209" t="s">
        <v>154</v>
      </c>
      <c r="C19" s="210"/>
      <c r="D19" s="25">
        <v>60</v>
      </c>
      <c r="E19" s="26">
        <v>6.3</v>
      </c>
      <c r="F19" s="26">
        <v>7.1</v>
      </c>
      <c r="G19" s="26">
        <v>5.8</v>
      </c>
      <c r="H19" s="27">
        <v>108.6</v>
      </c>
      <c r="I19" s="28">
        <v>0.9</v>
      </c>
      <c r="J19" s="13">
        <v>305</v>
      </c>
      <c r="K19" s="260" t="s">
        <v>154</v>
      </c>
      <c r="L19" s="260"/>
      <c r="M19" s="14">
        <v>70</v>
      </c>
      <c r="N19" s="15">
        <v>7.4</v>
      </c>
      <c r="O19" s="15">
        <v>8.2444000000000006</v>
      </c>
      <c r="P19" s="15">
        <v>6.8</v>
      </c>
      <c r="Q19" s="16">
        <v>126.7</v>
      </c>
      <c r="R19" s="20">
        <v>0.97</v>
      </c>
      <c r="U19" s="30">
        <v>305</v>
      </c>
      <c r="V19" s="209" t="s">
        <v>154</v>
      </c>
      <c r="W19" s="210"/>
      <c r="X19" s="25">
        <v>60</v>
      </c>
      <c r="Y19" s="26">
        <v>6.3</v>
      </c>
      <c r="Z19" s="26">
        <v>7.1</v>
      </c>
      <c r="AA19" s="26">
        <v>5.8</v>
      </c>
      <c r="AB19" s="27">
        <v>108.6</v>
      </c>
      <c r="AC19" s="28">
        <v>0.9</v>
      </c>
      <c r="AD19" s="13">
        <v>305</v>
      </c>
      <c r="AE19" s="260" t="s">
        <v>154</v>
      </c>
      <c r="AF19" s="260"/>
      <c r="AG19" s="14">
        <v>70</v>
      </c>
      <c r="AH19" s="15">
        <v>7.4</v>
      </c>
      <c r="AI19" s="15">
        <v>8.2444000000000006</v>
      </c>
      <c r="AJ19" s="15">
        <v>6.8</v>
      </c>
      <c r="AK19" s="16">
        <v>126.7</v>
      </c>
      <c r="AL19" s="20">
        <v>0.97</v>
      </c>
    </row>
    <row r="20" spans="1:38" ht="14.45" customHeight="1" x14ac:dyDescent="0.25">
      <c r="A20" s="13">
        <v>354</v>
      </c>
      <c r="B20" s="250" t="s">
        <v>155</v>
      </c>
      <c r="C20" s="249"/>
      <c r="D20" s="14">
        <v>15</v>
      </c>
      <c r="E20" s="15">
        <v>0.2</v>
      </c>
      <c r="F20" s="15">
        <v>0.9</v>
      </c>
      <c r="G20" s="15">
        <v>1.2</v>
      </c>
      <c r="H20" s="15">
        <v>16.100000000000001</v>
      </c>
      <c r="I20" s="17">
        <v>0.24</v>
      </c>
      <c r="J20" s="13">
        <v>354</v>
      </c>
      <c r="K20" s="250" t="s">
        <v>155</v>
      </c>
      <c r="L20" s="249"/>
      <c r="M20" s="14">
        <v>25</v>
      </c>
      <c r="N20" s="16">
        <v>0.37</v>
      </c>
      <c r="O20" s="16">
        <v>1.38</v>
      </c>
      <c r="P20" s="15">
        <v>1.9</v>
      </c>
      <c r="Q20" s="16">
        <v>19</v>
      </c>
      <c r="R20" s="20">
        <v>0.37</v>
      </c>
      <c r="U20" s="13">
        <v>354</v>
      </c>
      <c r="V20" s="250" t="s">
        <v>155</v>
      </c>
      <c r="W20" s="249"/>
      <c r="X20" s="14">
        <v>15</v>
      </c>
      <c r="Y20" s="15">
        <v>0.2</v>
      </c>
      <c r="Z20" s="15">
        <v>0.9</v>
      </c>
      <c r="AA20" s="15">
        <v>1.2</v>
      </c>
      <c r="AB20" s="15">
        <v>16.100000000000001</v>
      </c>
      <c r="AC20" s="17">
        <v>0.24</v>
      </c>
      <c r="AD20" s="13">
        <v>354</v>
      </c>
      <c r="AE20" s="250" t="s">
        <v>155</v>
      </c>
      <c r="AF20" s="249"/>
      <c r="AG20" s="14">
        <v>25</v>
      </c>
      <c r="AH20" s="16">
        <v>0.37</v>
      </c>
      <c r="AI20" s="16">
        <v>1.38</v>
      </c>
      <c r="AJ20" s="15">
        <v>1.9</v>
      </c>
      <c r="AK20" s="16">
        <v>19</v>
      </c>
      <c r="AL20" s="20">
        <v>0.37</v>
      </c>
    </row>
    <row r="21" spans="1:38" ht="22.9" customHeight="1" x14ac:dyDescent="0.25">
      <c r="A21" s="30">
        <v>376</v>
      </c>
      <c r="B21" s="209" t="s">
        <v>37</v>
      </c>
      <c r="C21" s="210"/>
      <c r="D21" s="25">
        <v>150</v>
      </c>
      <c r="E21" s="26">
        <v>0.8</v>
      </c>
      <c r="F21" s="26">
        <v>0.1</v>
      </c>
      <c r="G21" s="26">
        <v>14.4</v>
      </c>
      <c r="H21" s="27">
        <v>62.7</v>
      </c>
      <c r="I21" s="28">
        <v>9</v>
      </c>
      <c r="J21" s="13">
        <v>376</v>
      </c>
      <c r="K21" s="260" t="s">
        <v>37</v>
      </c>
      <c r="L21" s="260"/>
      <c r="M21" s="14">
        <v>180</v>
      </c>
      <c r="N21" s="16">
        <v>0.96</v>
      </c>
      <c r="O21" s="16">
        <v>0.12</v>
      </c>
      <c r="P21" s="16">
        <v>17.28</v>
      </c>
      <c r="Q21" s="16">
        <v>75.239999999999995</v>
      </c>
      <c r="R21" s="20">
        <v>10.8</v>
      </c>
      <c r="U21" s="30">
        <v>376</v>
      </c>
      <c r="V21" s="209" t="s">
        <v>37</v>
      </c>
      <c r="W21" s="210"/>
      <c r="X21" s="25">
        <v>150</v>
      </c>
      <c r="Y21" s="26">
        <v>0.8</v>
      </c>
      <c r="Z21" s="26">
        <v>0.1</v>
      </c>
      <c r="AA21" s="26">
        <v>14.4</v>
      </c>
      <c r="AB21" s="27">
        <v>62.7</v>
      </c>
      <c r="AC21" s="28">
        <v>9</v>
      </c>
      <c r="AD21" s="13">
        <v>376</v>
      </c>
      <c r="AE21" s="260" t="s">
        <v>37</v>
      </c>
      <c r="AF21" s="260"/>
      <c r="AG21" s="14">
        <v>180</v>
      </c>
      <c r="AH21" s="16">
        <v>0.96</v>
      </c>
      <c r="AI21" s="16">
        <v>0.12</v>
      </c>
      <c r="AJ21" s="16">
        <v>17.28</v>
      </c>
      <c r="AK21" s="16">
        <v>75.239999999999995</v>
      </c>
      <c r="AL21" s="20">
        <v>10.8</v>
      </c>
    </row>
    <row r="22" spans="1:38" ht="19.149999999999999" customHeight="1" x14ac:dyDescent="0.25">
      <c r="A22" s="30"/>
      <c r="B22" s="92" t="s">
        <v>373</v>
      </c>
      <c r="C22" s="93" t="s">
        <v>377</v>
      </c>
      <c r="D22" s="25"/>
      <c r="E22" s="26"/>
      <c r="F22" s="26"/>
      <c r="G22" s="26"/>
      <c r="H22" s="27"/>
      <c r="I22" s="28"/>
      <c r="J22" s="13"/>
      <c r="K22" s="267" t="s">
        <v>369</v>
      </c>
      <c r="L22" s="210"/>
      <c r="M22" s="25" t="s">
        <v>370</v>
      </c>
      <c r="N22" s="27">
        <v>0</v>
      </c>
      <c r="O22" s="25">
        <v>0</v>
      </c>
      <c r="P22" s="32">
        <v>0</v>
      </c>
      <c r="Q22" s="127">
        <v>0</v>
      </c>
      <c r="R22" s="127"/>
      <c r="U22" s="30"/>
      <c r="V22" s="92" t="s">
        <v>373</v>
      </c>
      <c r="W22" s="93" t="s">
        <v>377</v>
      </c>
      <c r="X22" s="25"/>
      <c r="Y22" s="26"/>
      <c r="Z22" s="26"/>
      <c r="AA22" s="26"/>
      <c r="AB22" s="27"/>
      <c r="AC22" s="28"/>
      <c r="AD22" s="13"/>
      <c r="AE22" s="267" t="s">
        <v>369</v>
      </c>
      <c r="AF22" s="210"/>
      <c r="AG22" s="25" t="s">
        <v>370</v>
      </c>
      <c r="AH22" s="27">
        <v>0</v>
      </c>
      <c r="AI22" s="25">
        <v>0</v>
      </c>
      <c r="AJ22" s="32">
        <v>0</v>
      </c>
      <c r="AK22" s="127">
        <v>0</v>
      </c>
      <c r="AL22" s="127"/>
    </row>
    <row r="23" spans="1:38" ht="14.45" customHeight="1" x14ac:dyDescent="0.25">
      <c r="A23" s="13"/>
      <c r="B23" s="250" t="s">
        <v>35</v>
      </c>
      <c r="C23" s="249"/>
      <c r="D23" s="14">
        <v>20</v>
      </c>
      <c r="E23" s="15">
        <v>1.51</v>
      </c>
      <c r="F23" s="16">
        <v>0.54220000000000002</v>
      </c>
      <c r="G23" s="15">
        <v>9.7200000000000006</v>
      </c>
      <c r="H23" s="16">
        <v>48.64</v>
      </c>
      <c r="I23" s="21"/>
      <c r="J23" s="13"/>
      <c r="K23" s="260" t="s">
        <v>23</v>
      </c>
      <c r="L23" s="260"/>
      <c r="M23" s="14">
        <v>30</v>
      </c>
      <c r="N23" s="15">
        <v>2.9</v>
      </c>
      <c r="O23" s="16">
        <v>1.01</v>
      </c>
      <c r="P23" s="16">
        <v>15.6</v>
      </c>
      <c r="Q23" s="16">
        <v>79.099999999999994</v>
      </c>
      <c r="R23" s="20"/>
      <c r="U23" s="13"/>
      <c r="V23" s="250" t="s">
        <v>35</v>
      </c>
      <c r="W23" s="249"/>
      <c r="X23" s="14">
        <v>20</v>
      </c>
      <c r="Y23" s="15">
        <v>1.51</v>
      </c>
      <c r="Z23" s="16">
        <v>0.54220000000000002</v>
      </c>
      <c r="AA23" s="15">
        <v>9.7200000000000006</v>
      </c>
      <c r="AB23" s="16">
        <v>48.64</v>
      </c>
      <c r="AC23" s="21"/>
      <c r="AD23" s="13"/>
      <c r="AE23" s="260" t="s">
        <v>23</v>
      </c>
      <c r="AF23" s="260"/>
      <c r="AG23" s="14">
        <v>30</v>
      </c>
      <c r="AH23" s="15">
        <v>2.9</v>
      </c>
      <c r="AI23" s="16">
        <v>1.01</v>
      </c>
      <c r="AJ23" s="16">
        <v>15.6</v>
      </c>
      <c r="AK23" s="16">
        <v>79.099999999999994</v>
      </c>
      <c r="AL23" s="20"/>
    </row>
    <row r="24" spans="1:38" ht="14.45" customHeight="1" x14ac:dyDescent="0.25">
      <c r="A24" s="13"/>
      <c r="B24" s="250" t="s">
        <v>36</v>
      </c>
      <c r="C24" s="249"/>
      <c r="D24" s="14">
        <v>20</v>
      </c>
      <c r="E24" s="15">
        <v>1</v>
      </c>
      <c r="F24" s="16">
        <v>0.36</v>
      </c>
      <c r="G24" s="15">
        <v>9.9</v>
      </c>
      <c r="H24" s="16">
        <v>45.6</v>
      </c>
      <c r="I24" s="21"/>
      <c r="J24" s="13"/>
      <c r="K24" s="260" t="s">
        <v>36</v>
      </c>
      <c r="L24" s="260"/>
      <c r="M24" s="14">
        <v>25</v>
      </c>
      <c r="N24" s="16">
        <v>1.47</v>
      </c>
      <c r="O24" s="16">
        <v>0.45</v>
      </c>
      <c r="P24" s="16">
        <v>13.11</v>
      </c>
      <c r="Q24" s="16">
        <v>59.634889999999999</v>
      </c>
      <c r="R24" s="20"/>
      <c r="U24" s="13"/>
      <c r="V24" s="250" t="s">
        <v>36</v>
      </c>
      <c r="W24" s="249"/>
      <c r="X24" s="14">
        <v>20</v>
      </c>
      <c r="Y24" s="15">
        <v>1</v>
      </c>
      <c r="Z24" s="16">
        <v>0.36</v>
      </c>
      <c r="AA24" s="15">
        <v>9.9</v>
      </c>
      <c r="AB24" s="16">
        <v>45.6</v>
      </c>
      <c r="AC24" s="21"/>
      <c r="AD24" s="13"/>
      <c r="AE24" s="260" t="s">
        <v>36</v>
      </c>
      <c r="AF24" s="260"/>
      <c r="AG24" s="14">
        <v>25</v>
      </c>
      <c r="AH24" s="16">
        <v>1.47</v>
      </c>
      <c r="AI24" s="16">
        <v>0.45</v>
      </c>
      <c r="AJ24" s="16">
        <v>13.11</v>
      </c>
      <c r="AK24" s="16">
        <v>59.634889999999999</v>
      </c>
      <c r="AL24" s="20"/>
    </row>
    <row r="25" spans="1:38" x14ac:dyDescent="0.25">
      <c r="A25" s="261" t="s">
        <v>38</v>
      </c>
      <c r="B25" s="256"/>
      <c r="C25" s="256"/>
      <c r="D25" s="256"/>
      <c r="E25" s="256"/>
      <c r="F25" s="256"/>
      <c r="G25" s="256"/>
      <c r="H25" s="256"/>
      <c r="I25" s="257"/>
      <c r="J25" s="261"/>
      <c r="K25" s="256"/>
      <c r="L25" s="256"/>
      <c r="M25" s="256"/>
      <c r="N25" s="256"/>
      <c r="O25" s="256"/>
      <c r="P25" s="256"/>
      <c r="Q25" s="256"/>
      <c r="R25" s="257"/>
      <c r="U25" s="261" t="s">
        <v>38</v>
      </c>
      <c r="V25" s="256"/>
      <c r="W25" s="256"/>
      <c r="X25" s="256"/>
      <c r="Y25" s="256"/>
      <c r="Z25" s="256"/>
      <c r="AA25" s="256"/>
      <c r="AB25" s="256"/>
      <c r="AC25" s="257"/>
      <c r="AD25" s="261"/>
      <c r="AE25" s="256"/>
      <c r="AF25" s="256"/>
      <c r="AG25" s="256"/>
      <c r="AH25" s="256"/>
      <c r="AI25" s="256"/>
      <c r="AJ25" s="256"/>
      <c r="AK25" s="256"/>
      <c r="AL25" s="257"/>
    </row>
    <row r="26" spans="1:38" ht="14.45" customHeight="1" x14ac:dyDescent="0.25">
      <c r="A26" s="31" t="s">
        <v>156</v>
      </c>
      <c r="B26" s="250" t="s">
        <v>157</v>
      </c>
      <c r="C26" s="249"/>
      <c r="D26" s="14">
        <v>60</v>
      </c>
      <c r="E26" s="15">
        <v>3.6</v>
      </c>
      <c r="F26" s="15">
        <v>4.5</v>
      </c>
      <c r="G26" s="15">
        <v>29.5</v>
      </c>
      <c r="H26" s="16">
        <v>185.5</v>
      </c>
      <c r="I26" s="59">
        <v>8.0000000000000002E-3</v>
      </c>
      <c r="J26" s="31" t="s">
        <v>156</v>
      </c>
      <c r="K26" s="260" t="s">
        <v>314</v>
      </c>
      <c r="L26" s="260"/>
      <c r="M26" s="14">
        <v>70</v>
      </c>
      <c r="N26" s="15">
        <v>4.9000000000000004</v>
      </c>
      <c r="O26" s="15">
        <v>4.5999999999999996</v>
      </c>
      <c r="P26" s="15">
        <v>34.4</v>
      </c>
      <c r="Q26" s="15">
        <v>212.8</v>
      </c>
      <c r="R26" s="20">
        <v>0.01</v>
      </c>
      <c r="U26" s="31" t="s">
        <v>156</v>
      </c>
      <c r="V26" s="250" t="s">
        <v>157</v>
      </c>
      <c r="W26" s="249"/>
      <c r="X26" s="14">
        <v>60</v>
      </c>
      <c r="Y26" s="15">
        <v>3.6</v>
      </c>
      <c r="Z26" s="15">
        <v>4.5</v>
      </c>
      <c r="AA26" s="15">
        <v>29.5</v>
      </c>
      <c r="AB26" s="16">
        <v>185.5</v>
      </c>
      <c r="AC26" s="59">
        <v>8.0000000000000002E-3</v>
      </c>
      <c r="AD26" s="31" t="s">
        <v>156</v>
      </c>
      <c r="AE26" s="260" t="s">
        <v>314</v>
      </c>
      <c r="AF26" s="260"/>
      <c r="AG26" s="14">
        <v>70</v>
      </c>
      <c r="AH26" s="15">
        <v>4.9000000000000004</v>
      </c>
      <c r="AI26" s="15">
        <v>4.5999999999999996</v>
      </c>
      <c r="AJ26" s="15">
        <v>34.4</v>
      </c>
      <c r="AK26" s="15">
        <v>212.8</v>
      </c>
      <c r="AL26" s="20">
        <v>0.01</v>
      </c>
    </row>
    <row r="27" spans="1:38" ht="14.45" customHeight="1" x14ac:dyDescent="0.25">
      <c r="A27" s="13"/>
      <c r="B27" s="250" t="s">
        <v>41</v>
      </c>
      <c r="C27" s="249"/>
      <c r="D27" s="14">
        <v>160</v>
      </c>
      <c r="E27" s="15">
        <v>4.3</v>
      </c>
      <c r="F27" s="15">
        <v>4.8</v>
      </c>
      <c r="G27" s="15">
        <v>7.1</v>
      </c>
      <c r="H27" s="16">
        <v>90</v>
      </c>
      <c r="I27" s="23">
        <v>2</v>
      </c>
      <c r="J27" s="13"/>
      <c r="K27" s="260" t="s">
        <v>279</v>
      </c>
      <c r="L27" s="260"/>
      <c r="M27" s="14">
        <v>185</v>
      </c>
      <c r="N27" s="15">
        <v>5.6</v>
      </c>
      <c r="O27" s="15">
        <v>5.2</v>
      </c>
      <c r="P27" s="15">
        <v>8.5</v>
      </c>
      <c r="Q27" s="16">
        <v>109</v>
      </c>
      <c r="R27" s="20">
        <v>2.2000000000000002</v>
      </c>
      <c r="U27" s="13"/>
      <c r="V27" s="250" t="s">
        <v>41</v>
      </c>
      <c r="W27" s="249"/>
      <c r="X27" s="14">
        <v>160</v>
      </c>
      <c r="Y27" s="15">
        <v>4.3</v>
      </c>
      <c r="Z27" s="15">
        <v>4.8</v>
      </c>
      <c r="AA27" s="15">
        <v>7.1</v>
      </c>
      <c r="AB27" s="16">
        <v>90</v>
      </c>
      <c r="AC27" s="23">
        <v>2</v>
      </c>
      <c r="AD27" s="13"/>
      <c r="AE27" s="260" t="s">
        <v>279</v>
      </c>
      <c r="AF27" s="260"/>
      <c r="AG27" s="14">
        <v>185</v>
      </c>
      <c r="AH27" s="15">
        <v>5.6</v>
      </c>
      <c r="AI27" s="15">
        <v>5.2</v>
      </c>
      <c r="AJ27" s="15">
        <v>8.5</v>
      </c>
      <c r="AK27" s="16">
        <v>109</v>
      </c>
      <c r="AL27" s="20">
        <v>2.2000000000000002</v>
      </c>
    </row>
    <row r="28" spans="1:38" x14ac:dyDescent="0.25">
      <c r="A28" s="261" t="s">
        <v>42</v>
      </c>
      <c r="B28" s="256"/>
      <c r="C28" s="256"/>
      <c r="D28" s="256"/>
      <c r="E28" s="256"/>
      <c r="F28" s="256"/>
      <c r="G28" s="256"/>
      <c r="H28" s="256"/>
      <c r="I28" s="257"/>
      <c r="J28" s="261"/>
      <c r="K28" s="256"/>
      <c r="L28" s="256"/>
      <c r="M28" s="256"/>
      <c r="N28" s="256"/>
      <c r="O28" s="256"/>
      <c r="P28" s="256"/>
      <c r="Q28" s="256"/>
      <c r="R28" s="257"/>
      <c r="U28" s="261" t="s">
        <v>42</v>
      </c>
      <c r="V28" s="256"/>
      <c r="W28" s="256"/>
      <c r="X28" s="256"/>
      <c r="Y28" s="256"/>
      <c r="Z28" s="256"/>
      <c r="AA28" s="256"/>
      <c r="AB28" s="256"/>
      <c r="AC28" s="257"/>
      <c r="AD28" s="261"/>
      <c r="AE28" s="256"/>
      <c r="AF28" s="256"/>
      <c r="AG28" s="256"/>
      <c r="AH28" s="256"/>
      <c r="AI28" s="256"/>
      <c r="AJ28" s="256"/>
      <c r="AK28" s="256"/>
      <c r="AL28" s="257"/>
    </row>
    <row r="29" spans="1:38" ht="14.45" customHeight="1" x14ac:dyDescent="0.25">
      <c r="A29" s="31" t="s">
        <v>44</v>
      </c>
      <c r="B29" s="250" t="s">
        <v>405</v>
      </c>
      <c r="C29" s="249"/>
      <c r="D29" s="14">
        <v>160</v>
      </c>
      <c r="E29" s="15">
        <v>12</v>
      </c>
      <c r="F29" s="15">
        <v>10.3</v>
      </c>
      <c r="G29" s="15">
        <v>16.64</v>
      </c>
      <c r="H29" s="16">
        <v>242.07</v>
      </c>
      <c r="I29" s="17">
        <v>6.3</v>
      </c>
      <c r="J29" s="31" t="s">
        <v>44</v>
      </c>
      <c r="K29" s="260" t="s">
        <v>45</v>
      </c>
      <c r="L29" s="260"/>
      <c r="M29" s="14">
        <v>180</v>
      </c>
      <c r="N29" s="15">
        <v>13.8</v>
      </c>
      <c r="O29" s="15">
        <v>11.744440000000001</v>
      </c>
      <c r="P29" s="15">
        <v>18.53</v>
      </c>
      <c r="Q29" s="16">
        <v>272.33</v>
      </c>
      <c r="R29" s="20">
        <v>7.09</v>
      </c>
      <c r="U29" s="31" t="s">
        <v>44</v>
      </c>
      <c r="V29" s="250" t="s">
        <v>405</v>
      </c>
      <c r="W29" s="249"/>
      <c r="X29" s="14">
        <v>160</v>
      </c>
      <c r="Y29" s="15">
        <v>12</v>
      </c>
      <c r="Z29" s="15">
        <v>10.3</v>
      </c>
      <c r="AA29" s="15">
        <v>16.64</v>
      </c>
      <c r="AB29" s="16">
        <v>242.07</v>
      </c>
      <c r="AC29" s="17">
        <v>6.3</v>
      </c>
      <c r="AD29" s="31" t="s">
        <v>44</v>
      </c>
      <c r="AE29" s="260" t="s">
        <v>45</v>
      </c>
      <c r="AF29" s="260"/>
      <c r="AG29" s="14">
        <v>180</v>
      </c>
      <c r="AH29" s="15">
        <v>13.8</v>
      </c>
      <c r="AI29" s="15">
        <v>11.744440000000001</v>
      </c>
      <c r="AJ29" s="15">
        <v>18.53</v>
      </c>
      <c r="AK29" s="16">
        <v>272.33</v>
      </c>
      <c r="AL29" s="20">
        <v>7.09</v>
      </c>
    </row>
    <row r="30" spans="1:38" ht="14.45" customHeight="1" x14ac:dyDescent="0.25">
      <c r="A30" s="31"/>
      <c r="B30" s="250" t="s">
        <v>158</v>
      </c>
      <c r="C30" s="249"/>
      <c r="D30" s="14">
        <v>20</v>
      </c>
      <c r="E30" s="15">
        <v>0.3</v>
      </c>
      <c r="F30" s="16">
        <v>0.04</v>
      </c>
      <c r="G30" s="15">
        <v>0.5</v>
      </c>
      <c r="H30" s="16">
        <v>3.85</v>
      </c>
      <c r="I30" s="17">
        <v>2</v>
      </c>
      <c r="J30" s="13"/>
      <c r="K30" s="250" t="s">
        <v>158</v>
      </c>
      <c r="L30" s="249"/>
      <c r="M30" s="14">
        <v>25</v>
      </c>
      <c r="N30" s="16">
        <v>0.25</v>
      </c>
      <c r="O30" s="16">
        <v>2.5000000000000001E-2</v>
      </c>
      <c r="P30" s="16">
        <v>0.62</v>
      </c>
      <c r="Q30" s="16">
        <v>3.5</v>
      </c>
      <c r="R30" s="20">
        <v>2.5</v>
      </c>
      <c r="U30" s="31"/>
      <c r="V30" s="250" t="s">
        <v>158</v>
      </c>
      <c r="W30" s="249"/>
      <c r="X30" s="14">
        <v>20</v>
      </c>
      <c r="Y30" s="15">
        <v>0.3</v>
      </c>
      <c r="Z30" s="16">
        <v>0.04</v>
      </c>
      <c r="AA30" s="15">
        <v>0.5</v>
      </c>
      <c r="AB30" s="16">
        <v>3.85</v>
      </c>
      <c r="AC30" s="17">
        <v>2</v>
      </c>
      <c r="AD30" s="13"/>
      <c r="AE30" s="250" t="s">
        <v>158</v>
      </c>
      <c r="AF30" s="249"/>
      <c r="AG30" s="14">
        <v>25</v>
      </c>
      <c r="AH30" s="16">
        <v>0.25</v>
      </c>
      <c r="AI30" s="16">
        <v>2.5000000000000001E-2</v>
      </c>
      <c r="AJ30" s="16">
        <v>0.62</v>
      </c>
      <c r="AK30" s="16">
        <v>3.5</v>
      </c>
      <c r="AL30" s="20">
        <v>2.5</v>
      </c>
    </row>
    <row r="31" spans="1:38" ht="14.45" customHeight="1" x14ac:dyDescent="0.25">
      <c r="A31" s="13">
        <v>393</v>
      </c>
      <c r="B31" s="250" t="s">
        <v>46</v>
      </c>
      <c r="C31" s="249"/>
      <c r="D31" s="33" t="s">
        <v>47</v>
      </c>
      <c r="E31" s="16">
        <v>0.11</v>
      </c>
      <c r="F31" s="18"/>
      <c r="G31" s="15">
        <v>8.1999999999999993</v>
      </c>
      <c r="H31" s="16">
        <v>34.6</v>
      </c>
      <c r="I31" s="17">
        <v>2.2000000000000002</v>
      </c>
      <c r="J31" s="13">
        <v>393</v>
      </c>
      <c r="K31" s="260" t="s">
        <v>46</v>
      </c>
      <c r="L31" s="260"/>
      <c r="M31" s="33" t="s">
        <v>280</v>
      </c>
      <c r="N31" s="16">
        <v>0.15</v>
      </c>
      <c r="O31" s="16"/>
      <c r="P31" s="16">
        <v>9.5</v>
      </c>
      <c r="Q31" s="16">
        <v>40.1</v>
      </c>
      <c r="R31" s="20">
        <v>2.5</v>
      </c>
      <c r="U31" s="13">
        <v>393</v>
      </c>
      <c r="V31" s="250" t="s">
        <v>46</v>
      </c>
      <c r="W31" s="249"/>
      <c r="X31" s="33" t="s">
        <v>47</v>
      </c>
      <c r="Y31" s="16">
        <v>0.11</v>
      </c>
      <c r="Z31" s="18"/>
      <c r="AA31" s="15">
        <v>8.1999999999999993</v>
      </c>
      <c r="AB31" s="16">
        <v>34.6</v>
      </c>
      <c r="AC31" s="17">
        <v>2.2000000000000002</v>
      </c>
      <c r="AD31" s="13">
        <v>393</v>
      </c>
      <c r="AE31" s="260" t="s">
        <v>46</v>
      </c>
      <c r="AF31" s="260"/>
      <c r="AG31" s="33" t="s">
        <v>280</v>
      </c>
      <c r="AH31" s="16">
        <v>0.15</v>
      </c>
      <c r="AI31" s="16"/>
      <c r="AJ31" s="16">
        <v>9.5</v>
      </c>
      <c r="AK31" s="16">
        <v>40.1</v>
      </c>
      <c r="AL31" s="20">
        <v>2.5</v>
      </c>
    </row>
    <row r="32" spans="1:38" ht="14.45" customHeight="1" x14ac:dyDescent="0.25">
      <c r="A32" s="13"/>
      <c r="B32" s="250" t="s">
        <v>36</v>
      </c>
      <c r="C32" s="249"/>
      <c r="D32" s="14">
        <v>20</v>
      </c>
      <c r="E32" s="15">
        <v>1</v>
      </c>
      <c r="F32" s="16">
        <v>0.36</v>
      </c>
      <c r="G32" s="15">
        <v>9.9</v>
      </c>
      <c r="H32" s="16">
        <v>45.6</v>
      </c>
      <c r="I32" s="21"/>
      <c r="J32" s="13"/>
      <c r="K32" s="260" t="s">
        <v>36</v>
      </c>
      <c r="L32" s="260"/>
      <c r="M32" s="14">
        <v>25</v>
      </c>
      <c r="N32" s="16">
        <v>1.47</v>
      </c>
      <c r="O32" s="16">
        <v>0.45</v>
      </c>
      <c r="P32" s="16">
        <v>13.11</v>
      </c>
      <c r="Q32" s="16">
        <v>59.634889999999999</v>
      </c>
      <c r="R32" s="20"/>
      <c r="U32" s="13"/>
      <c r="V32" s="250" t="s">
        <v>36</v>
      </c>
      <c r="W32" s="249"/>
      <c r="X32" s="14">
        <v>20</v>
      </c>
      <c r="Y32" s="15">
        <v>1</v>
      </c>
      <c r="Z32" s="16">
        <v>0.36</v>
      </c>
      <c r="AA32" s="15">
        <v>9.9</v>
      </c>
      <c r="AB32" s="16">
        <v>45.6</v>
      </c>
      <c r="AC32" s="21"/>
      <c r="AD32" s="13"/>
      <c r="AE32" s="260" t="s">
        <v>36</v>
      </c>
      <c r="AF32" s="260"/>
      <c r="AG32" s="14">
        <v>25</v>
      </c>
      <c r="AH32" s="16">
        <v>1.47</v>
      </c>
      <c r="AI32" s="16">
        <v>0.45</v>
      </c>
      <c r="AJ32" s="16">
        <v>13.11</v>
      </c>
      <c r="AK32" s="16">
        <v>59.634889999999999</v>
      </c>
      <c r="AL32" s="20"/>
    </row>
    <row r="33" spans="1:38" ht="15" customHeight="1" thickBot="1" x14ac:dyDescent="0.3">
      <c r="A33" s="13"/>
      <c r="B33" s="268" t="s">
        <v>23</v>
      </c>
      <c r="C33" s="241"/>
      <c r="D33" s="14">
        <v>20</v>
      </c>
      <c r="E33" s="15">
        <v>1.51</v>
      </c>
      <c r="F33" s="16">
        <v>0.54220000000000002</v>
      </c>
      <c r="G33" s="15">
        <v>9.7200000000000006</v>
      </c>
      <c r="H33" s="16">
        <v>48.64</v>
      </c>
      <c r="I33" s="21"/>
      <c r="J33" s="13"/>
      <c r="K33" s="260" t="s">
        <v>23</v>
      </c>
      <c r="L33" s="260"/>
      <c r="M33" s="14">
        <v>20</v>
      </c>
      <c r="N33" s="15">
        <v>1.5</v>
      </c>
      <c r="O33" s="16">
        <v>0.54220000000000002</v>
      </c>
      <c r="P33" s="15">
        <v>9.7200000000000006</v>
      </c>
      <c r="Q33" s="16">
        <v>48.64</v>
      </c>
      <c r="R33" s="21"/>
      <c r="U33" s="13"/>
      <c r="V33" s="268" t="s">
        <v>23</v>
      </c>
      <c r="W33" s="241"/>
      <c r="X33" s="14">
        <v>20</v>
      </c>
      <c r="Y33" s="15">
        <v>1.51</v>
      </c>
      <c r="Z33" s="16">
        <v>0.54220000000000002</v>
      </c>
      <c r="AA33" s="15">
        <v>9.7200000000000006</v>
      </c>
      <c r="AB33" s="16">
        <v>48.64</v>
      </c>
      <c r="AC33" s="21"/>
      <c r="AD33" s="13"/>
      <c r="AE33" s="260" t="s">
        <v>23</v>
      </c>
      <c r="AF33" s="260"/>
      <c r="AG33" s="14">
        <v>20</v>
      </c>
      <c r="AH33" s="15">
        <v>1.5</v>
      </c>
      <c r="AI33" s="16">
        <v>0.54220000000000002</v>
      </c>
      <c r="AJ33" s="15">
        <v>9.7200000000000006</v>
      </c>
      <c r="AK33" s="16">
        <v>48.64</v>
      </c>
      <c r="AL33" s="21"/>
    </row>
    <row r="34" spans="1:38" ht="68.45" customHeight="1" x14ac:dyDescent="0.25">
      <c r="A34" s="269" t="s">
        <v>159</v>
      </c>
      <c r="B34" s="270"/>
      <c r="C34" s="270"/>
      <c r="D34" s="271"/>
      <c r="E34" s="238" t="s">
        <v>11</v>
      </c>
      <c r="F34" s="238"/>
      <c r="G34" s="238"/>
      <c r="H34" s="237" t="s">
        <v>12</v>
      </c>
      <c r="I34" s="34" t="s">
        <v>13</v>
      </c>
      <c r="J34" s="269" t="s">
        <v>315</v>
      </c>
      <c r="K34" s="270"/>
      <c r="L34" s="270"/>
      <c r="M34" s="271"/>
      <c r="N34" s="238" t="s">
        <v>11</v>
      </c>
      <c r="O34" s="238"/>
      <c r="P34" s="238"/>
      <c r="Q34" s="237" t="s">
        <v>12</v>
      </c>
      <c r="R34" s="34" t="s">
        <v>13</v>
      </c>
      <c r="U34" s="269" t="s">
        <v>159</v>
      </c>
      <c r="V34" s="270"/>
      <c r="W34" s="270"/>
      <c r="X34" s="271"/>
      <c r="Y34" s="238" t="s">
        <v>11</v>
      </c>
      <c r="Z34" s="238"/>
      <c r="AA34" s="238"/>
      <c r="AB34" s="237" t="s">
        <v>12</v>
      </c>
      <c r="AC34" s="34" t="s">
        <v>13</v>
      </c>
      <c r="AD34" s="269" t="s">
        <v>315</v>
      </c>
      <c r="AE34" s="270"/>
      <c r="AF34" s="270"/>
      <c r="AG34" s="271"/>
      <c r="AH34" s="238" t="s">
        <v>11</v>
      </c>
      <c r="AI34" s="238"/>
      <c r="AJ34" s="238"/>
      <c r="AK34" s="237" t="s">
        <v>12</v>
      </c>
      <c r="AL34" s="34" t="s">
        <v>13</v>
      </c>
    </row>
    <row r="35" spans="1:38" hidden="1" x14ac:dyDescent="0.25">
      <c r="A35" s="272"/>
      <c r="B35" s="273"/>
      <c r="C35" s="273"/>
      <c r="D35" s="274"/>
      <c r="E35" s="126" t="s">
        <v>14</v>
      </c>
      <c r="F35" s="126" t="s">
        <v>15</v>
      </c>
      <c r="G35" s="126" t="s">
        <v>16</v>
      </c>
      <c r="H35" s="239"/>
      <c r="I35" s="36" t="s">
        <v>17</v>
      </c>
      <c r="J35" s="272"/>
      <c r="K35" s="273"/>
      <c r="L35" s="273"/>
      <c r="M35" s="274"/>
      <c r="N35" s="126" t="s">
        <v>14</v>
      </c>
      <c r="O35" s="126" t="s">
        <v>15</v>
      </c>
      <c r="P35" s="126" t="s">
        <v>16</v>
      </c>
      <c r="Q35" s="239"/>
      <c r="R35" s="36" t="s">
        <v>17</v>
      </c>
      <c r="U35" s="272"/>
      <c r="V35" s="273"/>
      <c r="W35" s="273"/>
      <c r="X35" s="274"/>
      <c r="Y35" s="126" t="s">
        <v>14</v>
      </c>
      <c r="Z35" s="126" t="s">
        <v>15</v>
      </c>
      <c r="AA35" s="126" t="s">
        <v>16</v>
      </c>
      <c r="AB35" s="239"/>
      <c r="AC35" s="36" t="s">
        <v>17</v>
      </c>
      <c r="AD35" s="272"/>
      <c r="AE35" s="273"/>
      <c r="AF35" s="273"/>
      <c r="AG35" s="274"/>
      <c r="AH35" s="126" t="s">
        <v>14</v>
      </c>
      <c r="AI35" s="126" t="s">
        <v>15</v>
      </c>
      <c r="AJ35" s="126" t="s">
        <v>16</v>
      </c>
      <c r="AK35" s="239"/>
      <c r="AL35" s="36" t="s">
        <v>17</v>
      </c>
    </row>
    <row r="36" spans="1:38" ht="19.899999999999999" customHeight="1" thickBot="1" x14ac:dyDescent="0.3">
      <c r="A36" s="275"/>
      <c r="B36" s="276"/>
      <c r="C36" s="276"/>
      <c r="D36" s="277"/>
      <c r="E36" s="37">
        <f>E33+E32+E31+E30+E29+E27+E26+E24+E23+E21+E20+E19+E18+E17+E16+E14+E12+E11+E10+E9</f>
        <v>54.540000000000006</v>
      </c>
      <c r="F36" s="37">
        <f>F33+F32+F31+F30+F29+F27+F26+F24+F23+F21+F20+F19+F18+F17+F16+F14+F12+F11+F10+F9</f>
        <v>55.686600000000013</v>
      </c>
      <c r="G36" s="37">
        <f>G33+G32+G31+G30+G29+G27+G26+G24+G23+G21+G20+G19+G18+G17+G16+G14+G12+G11+G10+G9</f>
        <v>191.27</v>
      </c>
      <c r="H36" s="37">
        <f>H33+H32+H31+H30+H29+H27+H26+H24+H23+H21+H20+H19+H18+H17+H16+H14+H12+H11+H10+H9</f>
        <v>1657.6400000000003</v>
      </c>
      <c r="I36" s="38">
        <f>I33+I32+I31+I30+I29+I27+I26+I24+I23+I21+I20+I19+I18+I17+I16+I14+I12+I11+I10+I9</f>
        <v>36.047999999999995</v>
      </c>
      <c r="J36" s="275"/>
      <c r="K36" s="276"/>
      <c r="L36" s="276"/>
      <c r="M36" s="277"/>
      <c r="N36" s="37">
        <f>N33+N32+N31+N30+N29+N27+N26+N24+N23+N21+N20+N19+N18+N17+N16+N14+N12+N11+N10+N9</f>
        <v>69.67</v>
      </c>
      <c r="O36" s="37">
        <f>O33+O32+O31+O30+O29+O27+O26+O24+O23+O21+O20+O19+O18+O17+O16+O14+O12+O11+O10+O9</f>
        <v>68.75594000000001</v>
      </c>
      <c r="P36" s="37">
        <f>P33+P32+P31+P30+P29+P27+P26+P24+P23+P21+P20+P19+P18+P17+P16+P14+P12+P11+P10+P9</f>
        <v>239.74358000000004</v>
      </c>
      <c r="Q36" s="37">
        <f>Q33+Q32+Q31+Q30+Q29+Q27+Q26+Q24+Q23+Q21+Q20+Q19+Q18+Q17+Q16+Q14+Q12+Q11+Q10+Q9</f>
        <v>2029.4196399999998</v>
      </c>
      <c r="R36" s="37">
        <f>R33+R32+R31+R30+R29+R27+R26+R24+R23+R21+R20+R19+R18+R17+R16+R14+R12+R11+R10+R9</f>
        <v>44.334999999999994</v>
      </c>
      <c r="U36" s="275"/>
      <c r="V36" s="276"/>
      <c r="W36" s="276"/>
      <c r="X36" s="277"/>
      <c r="Y36" s="37">
        <f>Y33+Y32+Y31+Y30+Y29+Y27+Y26+Y24+Y23+Y21+Y20+Y19+Y18+Y17+Y16+Y14+Y12+Y11+Y10+Y9</f>
        <v>54.540000000000006</v>
      </c>
      <c r="Z36" s="37">
        <f>Z33+Z32+Z31+Z30+Z29+Z27+Z26+Z24+Z23+Z21+Z20+Z19+Z18+Z17+Z16+Z14+Z12+Z11+Z10+Z9</f>
        <v>55.686600000000013</v>
      </c>
      <c r="AA36" s="37">
        <f>AA33+AA32+AA31+AA30+AA29+AA27+AA26+AA24+AA23+AA21+AA20+AA19+AA18+AA17+AA16+AA14+AA12+AA11+AA10+AA9</f>
        <v>191.27</v>
      </c>
      <c r="AB36" s="37">
        <f>AB33+AB32+AB31+AB30+AB29+AB27+AB26+AB24+AB23+AB21+AB20+AB19+AB18+AB17+AB16+AB14+AB12+AB11+AB10+AB9</f>
        <v>1657.6400000000003</v>
      </c>
      <c r="AC36" s="38">
        <f>AC33+AC32+AC31+AC30+AC29+AC27+AC26+AC24+AC23+AC21+AC20+AC19+AC18+AC17+AC16+AC14+AC12+AC11+AC10+AC9</f>
        <v>36.047999999999995</v>
      </c>
      <c r="AD36" s="275"/>
      <c r="AE36" s="276"/>
      <c r="AF36" s="276"/>
      <c r="AG36" s="277"/>
      <c r="AH36" s="37">
        <f>AH33+AH32+AH31+AH30+AH29+AH27+AH26+AH24+AH23+AH21+AH20+AH19+AH18+AH17+AH16+AH14+AH12+AH11+AH10+AH9</f>
        <v>69.67</v>
      </c>
      <c r="AI36" s="37">
        <f>AI33+AI32+AI31+AI30+AI29+AI27+AI26+AI24+AI23+AI21+AI20+AI19+AI18+AI17+AI16+AI14+AI12+AI11+AI10+AI9</f>
        <v>68.75594000000001</v>
      </c>
      <c r="AJ36" s="37">
        <f>AJ33+AJ32+AJ31+AJ30+AJ29+AJ27+AJ26+AJ24+AJ23+AJ21+AJ20+AJ19+AJ18+AJ17+AJ16+AJ14+AJ12+AJ11+AJ10+AJ9</f>
        <v>239.74358000000004</v>
      </c>
      <c r="AK36" s="37">
        <f>AK33+AK32+AK31+AK30+AK29+AK27+AK26+AK24+AK23+AK21+AK20+AK19+AK18+AK17+AK16+AK14+AK12+AK11+AK10+AK9</f>
        <v>2029.4196399999998</v>
      </c>
      <c r="AL36" s="37">
        <f>AL33+AL32+AL31+AL30+AL29+AL27+AL26+AL24+AL23+AL21+AL20+AL19+AL18+AL17+AL16+AL14+AL12+AL11+AL10+AL9</f>
        <v>44.334999999999994</v>
      </c>
    </row>
  </sheetData>
  <mergeCells count="138">
    <mergeCell ref="X3:AB3"/>
    <mergeCell ref="AG3:AK3"/>
    <mergeCell ref="U34:X36"/>
    <mergeCell ref="Y34:AA34"/>
    <mergeCell ref="AB34:AB35"/>
    <mergeCell ref="AD34:AG36"/>
    <mergeCell ref="AH34:AJ34"/>
    <mergeCell ref="AK34:AK35"/>
    <mergeCell ref="V31:W31"/>
    <mergeCell ref="AE31:AF31"/>
    <mergeCell ref="V32:W32"/>
    <mergeCell ref="AE32:AF32"/>
    <mergeCell ref="V33:W33"/>
    <mergeCell ref="AE33:AF33"/>
    <mergeCell ref="U28:AC28"/>
    <mergeCell ref="AD28:AL28"/>
    <mergeCell ref="V29:W29"/>
    <mergeCell ref="AE29:AF29"/>
    <mergeCell ref="V30:W30"/>
    <mergeCell ref="AE30:AF30"/>
    <mergeCell ref="U25:AC25"/>
    <mergeCell ref="AD25:AL25"/>
    <mergeCell ref="V26:W26"/>
    <mergeCell ref="AE26:AF26"/>
    <mergeCell ref="V27:W27"/>
    <mergeCell ref="AE27:AF27"/>
    <mergeCell ref="V21:W21"/>
    <mergeCell ref="AE21:AF21"/>
    <mergeCell ref="AE22:AF22"/>
    <mergeCell ref="V23:W23"/>
    <mergeCell ref="AE23:AF23"/>
    <mergeCell ref="V24:W24"/>
    <mergeCell ref="AE24:AF24"/>
    <mergeCell ref="V18:W18"/>
    <mergeCell ref="AE18:AF18"/>
    <mergeCell ref="V19:W19"/>
    <mergeCell ref="AE19:AF19"/>
    <mergeCell ref="V20:W20"/>
    <mergeCell ref="AE20:AF20"/>
    <mergeCell ref="U15:AC15"/>
    <mergeCell ref="AD15:AL15"/>
    <mergeCell ref="V16:W16"/>
    <mergeCell ref="AE16:AF16"/>
    <mergeCell ref="V17:W17"/>
    <mergeCell ref="AE17:AF17"/>
    <mergeCell ref="V12:W12"/>
    <mergeCell ref="AE12:AF12"/>
    <mergeCell ref="U13:AC13"/>
    <mergeCell ref="AD13:AL13"/>
    <mergeCell ref="V14:W14"/>
    <mergeCell ref="AE14:AF14"/>
    <mergeCell ref="V9:W9"/>
    <mergeCell ref="AE9:AF9"/>
    <mergeCell ref="V10:W10"/>
    <mergeCell ref="AE10:AF10"/>
    <mergeCell ref="V11:W11"/>
    <mergeCell ref="AE11:AF11"/>
    <mergeCell ref="AE6:AF7"/>
    <mergeCell ref="AG6:AG7"/>
    <mergeCell ref="AH6:AJ6"/>
    <mergeCell ref="AK6:AK7"/>
    <mergeCell ref="U8:AC8"/>
    <mergeCell ref="AD8:AL8"/>
    <mergeCell ref="U6:U7"/>
    <mergeCell ref="V6:W7"/>
    <mergeCell ref="X6:X7"/>
    <mergeCell ref="Y6:AA6"/>
    <mergeCell ref="AB6:AB7"/>
    <mergeCell ref="AD6:AD7"/>
    <mergeCell ref="N34:P34"/>
    <mergeCell ref="Q34:Q35"/>
    <mergeCell ref="B32:C32"/>
    <mergeCell ref="K32:L32"/>
    <mergeCell ref="B33:C33"/>
    <mergeCell ref="K33:L33"/>
    <mergeCell ref="A34:D36"/>
    <mergeCell ref="E34:G34"/>
    <mergeCell ref="H34:H35"/>
    <mergeCell ref="J34:M36"/>
    <mergeCell ref="B29:C29"/>
    <mergeCell ref="K29:L29"/>
    <mergeCell ref="B30:C30"/>
    <mergeCell ref="K30:L30"/>
    <mergeCell ref="B31:C31"/>
    <mergeCell ref="K31:L31"/>
    <mergeCell ref="B26:C26"/>
    <mergeCell ref="K26:L26"/>
    <mergeCell ref="B27:C27"/>
    <mergeCell ref="K27:L27"/>
    <mergeCell ref="A28:I28"/>
    <mergeCell ref="J28:R28"/>
    <mergeCell ref="K22:L22"/>
    <mergeCell ref="B23:C23"/>
    <mergeCell ref="K23:L23"/>
    <mergeCell ref="B24:C24"/>
    <mergeCell ref="K24:L24"/>
    <mergeCell ref="A25:I25"/>
    <mergeCell ref="J25:R25"/>
    <mergeCell ref="B19:C19"/>
    <mergeCell ref="K19:L19"/>
    <mergeCell ref="B20:C20"/>
    <mergeCell ref="K20:L20"/>
    <mergeCell ref="B21:C21"/>
    <mergeCell ref="K21:L21"/>
    <mergeCell ref="B16:C16"/>
    <mergeCell ref="K16:L16"/>
    <mergeCell ref="B17:C17"/>
    <mergeCell ref="K17:L17"/>
    <mergeCell ref="B18:C18"/>
    <mergeCell ref="K18:L18"/>
    <mergeCell ref="A13:I13"/>
    <mergeCell ref="J13:R13"/>
    <mergeCell ref="B14:C14"/>
    <mergeCell ref="K14:L14"/>
    <mergeCell ref="A15:I15"/>
    <mergeCell ref="J15:R15"/>
    <mergeCell ref="B10:C10"/>
    <mergeCell ref="K10:L10"/>
    <mergeCell ref="B11:C11"/>
    <mergeCell ref="K11:L11"/>
    <mergeCell ref="B12:C12"/>
    <mergeCell ref="K12:L12"/>
    <mergeCell ref="N6:P6"/>
    <mergeCell ref="Q6:Q7"/>
    <mergeCell ref="A8:I8"/>
    <mergeCell ref="J8:R8"/>
    <mergeCell ref="B9:C9"/>
    <mergeCell ref="K9:L9"/>
    <mergeCell ref="D3:H3"/>
    <mergeCell ref="M3:Q3"/>
    <mergeCell ref="A6:A7"/>
    <mergeCell ref="B6:C7"/>
    <mergeCell ref="D6:D7"/>
    <mergeCell ref="E6:G6"/>
    <mergeCell ref="H6:H7"/>
    <mergeCell ref="J6:J7"/>
    <mergeCell ref="K6:L7"/>
    <mergeCell ref="M6:M7"/>
  </mergeCells>
  <pageMargins left="0.7" right="0.7" top="0.75" bottom="0.75" header="0.3" footer="0.3"/>
  <pageSetup paperSize="9" scale="70" orientation="landscape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L38"/>
  <sheetViews>
    <sheetView topLeftCell="A2" workbookViewId="0">
      <selection activeCell="AK5" sqref="AK5"/>
    </sheetView>
  </sheetViews>
  <sheetFormatPr defaultRowHeight="15" x14ac:dyDescent="0.25"/>
  <cols>
    <col min="2" max="2" width="11.42578125" customWidth="1"/>
    <col min="3" max="3" width="18.7109375" customWidth="1"/>
    <col min="4" max="4" width="8.85546875" customWidth="1"/>
    <col min="5" max="5" width="0.140625" customWidth="1"/>
    <col min="6" max="7" width="8.85546875" hidden="1" customWidth="1"/>
    <col min="9" max="12" width="8.85546875" hidden="1" customWidth="1"/>
    <col min="14" max="16" width="8.85546875" hidden="1" customWidth="1"/>
    <col min="17" max="17" width="8.7109375" customWidth="1"/>
    <col min="18" max="18" width="8.85546875" hidden="1" customWidth="1"/>
    <col min="23" max="23" width="16" customWidth="1"/>
    <col min="24" max="24" width="8.85546875" customWidth="1"/>
    <col min="25" max="27" width="8.85546875" hidden="1" customWidth="1"/>
    <col min="28" max="28" width="8.7109375" customWidth="1"/>
    <col min="29" max="32" width="8.85546875" hidden="1" customWidth="1"/>
    <col min="33" max="33" width="8.7109375" customWidth="1"/>
    <col min="34" max="34" width="0.28515625" hidden="1" customWidth="1"/>
    <col min="35" max="36" width="8.85546875" hidden="1" customWidth="1"/>
    <col min="37" max="37" width="8.28515625" customWidth="1"/>
    <col min="38" max="38" width="8.85546875" hidden="1" customWidth="1"/>
  </cols>
  <sheetData>
    <row r="1" spans="1:38" x14ac:dyDescent="0.25">
      <c r="A1" s="1">
        <v>7</v>
      </c>
      <c r="B1" s="5" t="s">
        <v>1</v>
      </c>
      <c r="C1" s="6">
        <v>7</v>
      </c>
      <c r="D1" s="2"/>
      <c r="E1" s="2"/>
      <c r="F1" s="2"/>
      <c r="G1" s="2"/>
      <c r="H1" s="3"/>
      <c r="I1" s="4"/>
      <c r="J1" s="77">
        <v>7</v>
      </c>
      <c r="K1" s="78" t="s">
        <v>1</v>
      </c>
      <c r="L1" s="79">
        <v>2</v>
      </c>
      <c r="M1" s="80"/>
      <c r="N1" s="80"/>
      <c r="O1" s="80"/>
      <c r="P1" s="80"/>
      <c r="Q1" s="81"/>
      <c r="R1" s="82"/>
    </row>
    <row r="2" spans="1:38" x14ac:dyDescent="0.25">
      <c r="A2" s="1"/>
      <c r="B2" s="5" t="s">
        <v>2</v>
      </c>
      <c r="C2" s="6">
        <v>2</v>
      </c>
      <c r="D2" s="2"/>
      <c r="E2" s="2"/>
      <c r="F2" s="2"/>
      <c r="G2" s="2"/>
      <c r="H2" s="3"/>
      <c r="I2" s="4"/>
      <c r="J2" s="1"/>
      <c r="K2" s="5" t="s">
        <v>2</v>
      </c>
      <c r="L2" s="6">
        <v>2</v>
      </c>
      <c r="M2" s="2"/>
      <c r="N2" s="2"/>
      <c r="O2" s="2"/>
      <c r="P2" s="2"/>
      <c r="Q2" s="3"/>
      <c r="R2" s="4"/>
    </row>
    <row r="3" spans="1:38" hidden="1" x14ac:dyDescent="0.25">
      <c r="A3" s="1"/>
      <c r="B3" s="5"/>
      <c r="C3" s="7"/>
      <c r="D3" s="262"/>
      <c r="E3" s="262"/>
      <c r="F3" s="262"/>
      <c r="G3" s="262"/>
      <c r="H3" s="262"/>
      <c r="I3" s="4"/>
      <c r="J3" s="1"/>
      <c r="K3" s="5" t="s">
        <v>3</v>
      </c>
      <c r="L3" s="7" t="s">
        <v>4</v>
      </c>
      <c r="M3" s="262"/>
      <c r="N3" s="262"/>
      <c r="O3" s="262"/>
      <c r="P3" s="262"/>
      <c r="Q3" s="262"/>
      <c r="R3" s="4"/>
      <c r="U3" s="1"/>
      <c r="V3" s="5"/>
      <c r="W3" s="7"/>
      <c r="X3" s="262"/>
      <c r="Y3" s="262"/>
      <c r="Z3" s="262"/>
      <c r="AA3" s="262"/>
      <c r="AB3" s="262"/>
      <c r="AC3" s="4"/>
      <c r="AD3" s="1"/>
      <c r="AE3" s="5" t="s">
        <v>3</v>
      </c>
      <c r="AF3" s="7" t="s">
        <v>4</v>
      </c>
      <c r="AG3" s="262"/>
      <c r="AH3" s="262"/>
      <c r="AI3" s="262"/>
      <c r="AJ3" s="262"/>
      <c r="AK3" s="262"/>
      <c r="AL3" s="4"/>
    </row>
    <row r="4" spans="1:38" hidden="1" x14ac:dyDescent="0.25">
      <c r="A4" s="50"/>
      <c r="B4" s="51"/>
      <c r="C4" s="9"/>
      <c r="D4" s="7"/>
      <c r="E4" s="7"/>
      <c r="F4" s="7"/>
      <c r="G4" s="7"/>
      <c r="H4" s="52"/>
      <c r="I4" s="53"/>
      <c r="J4" s="50"/>
      <c r="K4" s="51" t="s">
        <v>6</v>
      </c>
      <c r="L4" s="9" t="s">
        <v>292</v>
      </c>
      <c r="M4" s="7"/>
      <c r="N4" s="7"/>
      <c r="O4" s="7"/>
      <c r="P4" s="7"/>
      <c r="Q4" s="52"/>
      <c r="R4" s="53"/>
      <c r="U4" s="50"/>
      <c r="V4" s="51"/>
      <c r="W4" s="9"/>
      <c r="X4" s="7"/>
      <c r="Y4" s="7"/>
      <c r="Z4" s="7"/>
      <c r="AA4" s="7"/>
      <c r="AB4" s="52"/>
      <c r="AC4" s="53"/>
      <c r="AD4" s="50"/>
      <c r="AE4" s="51" t="s">
        <v>6</v>
      </c>
      <c r="AF4" s="9" t="s">
        <v>292</v>
      </c>
      <c r="AG4" s="7"/>
      <c r="AH4" s="7"/>
      <c r="AI4" s="7"/>
      <c r="AJ4" s="7"/>
      <c r="AK4" s="52"/>
      <c r="AL4" s="53"/>
    </row>
    <row r="5" spans="1:38" hidden="1" x14ac:dyDescent="0.25">
      <c r="A5" s="1"/>
      <c r="B5" s="2"/>
      <c r="C5" s="2"/>
      <c r="D5" s="2"/>
      <c r="E5" s="2"/>
      <c r="F5" s="2"/>
      <c r="G5" s="2"/>
      <c r="H5" s="3"/>
      <c r="I5" s="4"/>
      <c r="J5" s="1"/>
      <c r="K5" s="2"/>
      <c r="L5" s="2"/>
      <c r="M5" s="2"/>
      <c r="N5" s="2"/>
      <c r="O5" s="2"/>
      <c r="P5" s="2"/>
      <c r="Q5" s="3"/>
      <c r="R5" s="4"/>
      <c r="U5" s="1"/>
      <c r="V5" s="2"/>
      <c r="W5" s="2"/>
      <c r="X5" s="2"/>
      <c r="Y5" s="2"/>
      <c r="Z5" s="2"/>
      <c r="AA5" s="2"/>
      <c r="AB5" s="3"/>
      <c r="AC5" s="4"/>
      <c r="AD5" s="1"/>
      <c r="AE5" s="2"/>
      <c r="AF5" s="2"/>
      <c r="AG5" s="2"/>
      <c r="AH5" s="2"/>
      <c r="AI5" s="2"/>
      <c r="AJ5" s="2"/>
      <c r="AK5" s="3"/>
      <c r="AL5" s="4"/>
    </row>
    <row r="6" spans="1:38" ht="25.5" x14ac:dyDescent="0.25">
      <c r="A6" s="233" t="s">
        <v>8</v>
      </c>
      <c r="B6" s="263" t="s">
        <v>9</v>
      </c>
      <c r="C6" s="264"/>
      <c r="D6" s="234" t="s">
        <v>375</v>
      </c>
      <c r="E6" s="234" t="s">
        <v>11</v>
      </c>
      <c r="F6" s="234"/>
      <c r="G6" s="234"/>
      <c r="H6" s="235" t="s">
        <v>12</v>
      </c>
      <c r="I6" s="12" t="s">
        <v>13</v>
      </c>
      <c r="J6" s="233" t="s">
        <v>8</v>
      </c>
      <c r="K6" s="234" t="s">
        <v>9</v>
      </c>
      <c r="L6" s="234"/>
      <c r="M6" s="234" t="s">
        <v>372</v>
      </c>
      <c r="N6" s="234" t="s">
        <v>11</v>
      </c>
      <c r="O6" s="234"/>
      <c r="P6" s="234"/>
      <c r="Q6" s="235" t="s">
        <v>12</v>
      </c>
      <c r="R6" s="12" t="s">
        <v>13</v>
      </c>
      <c r="U6" s="233" t="s">
        <v>8</v>
      </c>
      <c r="V6" s="263" t="s">
        <v>9</v>
      </c>
      <c r="W6" s="264"/>
      <c r="X6" s="234" t="s">
        <v>375</v>
      </c>
      <c r="Y6" s="234" t="s">
        <v>11</v>
      </c>
      <c r="Z6" s="234"/>
      <c r="AA6" s="234"/>
      <c r="AB6" s="235" t="s">
        <v>12</v>
      </c>
      <c r="AC6" s="12" t="s">
        <v>13</v>
      </c>
      <c r="AD6" s="233" t="s">
        <v>8</v>
      </c>
      <c r="AE6" s="234" t="s">
        <v>9</v>
      </c>
      <c r="AF6" s="234"/>
      <c r="AG6" s="234" t="s">
        <v>372</v>
      </c>
      <c r="AH6" s="234" t="s">
        <v>11</v>
      </c>
      <c r="AI6" s="234"/>
      <c r="AJ6" s="234"/>
      <c r="AK6" s="235" t="s">
        <v>12</v>
      </c>
      <c r="AL6" s="12" t="s">
        <v>13</v>
      </c>
    </row>
    <row r="7" spans="1:38" x14ac:dyDescent="0.25">
      <c r="A7" s="233"/>
      <c r="B7" s="265"/>
      <c r="C7" s="266"/>
      <c r="D7" s="234"/>
      <c r="E7" s="122" t="s">
        <v>14</v>
      </c>
      <c r="F7" s="122" t="s">
        <v>15</v>
      </c>
      <c r="G7" s="122" t="s">
        <v>16</v>
      </c>
      <c r="H7" s="235"/>
      <c r="I7" s="12" t="s">
        <v>17</v>
      </c>
      <c r="J7" s="233"/>
      <c r="K7" s="234"/>
      <c r="L7" s="234"/>
      <c r="M7" s="234"/>
      <c r="N7" s="122" t="s">
        <v>14</v>
      </c>
      <c r="O7" s="122" t="s">
        <v>15</v>
      </c>
      <c r="P7" s="122" t="s">
        <v>16</v>
      </c>
      <c r="Q7" s="235"/>
      <c r="R7" s="12" t="s">
        <v>17</v>
      </c>
      <c r="U7" s="233"/>
      <c r="V7" s="265"/>
      <c r="W7" s="266"/>
      <c r="X7" s="234"/>
      <c r="Y7" s="122" t="s">
        <v>14</v>
      </c>
      <c r="Z7" s="122" t="s">
        <v>15</v>
      </c>
      <c r="AA7" s="122" t="s">
        <v>16</v>
      </c>
      <c r="AB7" s="235"/>
      <c r="AC7" s="12" t="s">
        <v>17</v>
      </c>
      <c r="AD7" s="233"/>
      <c r="AE7" s="234"/>
      <c r="AF7" s="234"/>
      <c r="AG7" s="234"/>
      <c r="AH7" s="122" t="s">
        <v>14</v>
      </c>
      <c r="AI7" s="122" t="s">
        <v>15</v>
      </c>
      <c r="AJ7" s="122" t="s">
        <v>16</v>
      </c>
      <c r="AK7" s="235"/>
      <c r="AL7" s="12" t="s">
        <v>17</v>
      </c>
    </row>
    <row r="8" spans="1:38" x14ac:dyDescent="0.25">
      <c r="A8" s="261" t="s">
        <v>18</v>
      </c>
      <c r="B8" s="256"/>
      <c r="C8" s="256"/>
      <c r="D8" s="256"/>
      <c r="E8" s="256"/>
      <c r="F8" s="256"/>
      <c r="G8" s="256"/>
      <c r="H8" s="256"/>
      <c r="I8" s="257"/>
      <c r="J8" s="261"/>
      <c r="K8" s="256"/>
      <c r="L8" s="256"/>
      <c r="M8" s="256"/>
      <c r="N8" s="256"/>
      <c r="O8" s="256"/>
      <c r="P8" s="256"/>
      <c r="Q8" s="256"/>
      <c r="R8" s="257"/>
      <c r="U8" s="261" t="s">
        <v>18</v>
      </c>
      <c r="V8" s="256"/>
      <c r="W8" s="256"/>
      <c r="X8" s="256"/>
      <c r="Y8" s="256"/>
      <c r="Z8" s="256"/>
      <c r="AA8" s="256"/>
      <c r="AB8" s="256"/>
      <c r="AC8" s="257"/>
      <c r="AD8" s="261"/>
      <c r="AE8" s="256"/>
      <c r="AF8" s="256"/>
      <c r="AG8" s="256"/>
      <c r="AH8" s="256"/>
      <c r="AI8" s="256"/>
      <c r="AJ8" s="256"/>
      <c r="AK8" s="256"/>
      <c r="AL8" s="257"/>
    </row>
    <row r="9" spans="1:38" x14ac:dyDescent="0.25">
      <c r="A9" s="19">
        <v>215</v>
      </c>
      <c r="B9" s="250" t="s">
        <v>136</v>
      </c>
      <c r="C9" s="249"/>
      <c r="D9" s="14">
        <v>70</v>
      </c>
      <c r="E9" s="15">
        <v>6.5</v>
      </c>
      <c r="F9" s="15">
        <v>11.2</v>
      </c>
      <c r="G9" s="15">
        <v>1.2</v>
      </c>
      <c r="H9" s="16">
        <v>127</v>
      </c>
      <c r="I9" s="17">
        <v>0.6</v>
      </c>
      <c r="J9" s="19">
        <v>215</v>
      </c>
      <c r="K9" s="260" t="s">
        <v>136</v>
      </c>
      <c r="L9" s="260"/>
      <c r="M9" s="14">
        <v>100</v>
      </c>
      <c r="N9" s="15">
        <v>9.1999999999999993</v>
      </c>
      <c r="O9" s="15">
        <v>16</v>
      </c>
      <c r="P9" s="15">
        <v>1.71</v>
      </c>
      <c r="Q9" s="16">
        <v>181.42</v>
      </c>
      <c r="R9" s="17">
        <v>0.8</v>
      </c>
      <c r="U9" s="19">
        <v>215</v>
      </c>
      <c r="V9" s="250" t="s">
        <v>136</v>
      </c>
      <c r="W9" s="249"/>
      <c r="X9" s="14">
        <v>70</v>
      </c>
      <c r="Y9" s="15">
        <v>6.5</v>
      </c>
      <c r="Z9" s="15">
        <v>11.2</v>
      </c>
      <c r="AA9" s="15">
        <v>1.2</v>
      </c>
      <c r="AB9" s="16">
        <v>127</v>
      </c>
      <c r="AC9" s="17">
        <v>0.6</v>
      </c>
      <c r="AD9" s="19">
        <v>215</v>
      </c>
      <c r="AE9" s="260" t="s">
        <v>136</v>
      </c>
      <c r="AF9" s="260"/>
      <c r="AG9" s="14">
        <v>100</v>
      </c>
      <c r="AH9" s="15">
        <v>9.1999999999999993</v>
      </c>
      <c r="AI9" s="15">
        <v>16</v>
      </c>
      <c r="AJ9" s="15">
        <v>1.71</v>
      </c>
      <c r="AK9" s="16">
        <v>181.42</v>
      </c>
      <c r="AL9" s="17">
        <v>0.8</v>
      </c>
    </row>
    <row r="10" spans="1:38" ht="30" customHeight="1" x14ac:dyDescent="0.25">
      <c r="A10" s="49"/>
      <c r="B10" s="209" t="s">
        <v>72</v>
      </c>
      <c r="C10" s="210"/>
      <c r="D10" s="25">
        <v>20</v>
      </c>
      <c r="E10" s="26">
        <v>0.7</v>
      </c>
      <c r="F10" s="26">
        <v>0.6</v>
      </c>
      <c r="G10" s="26">
        <v>1.5</v>
      </c>
      <c r="H10" s="27">
        <v>16.5</v>
      </c>
      <c r="I10" s="28">
        <v>2.9</v>
      </c>
      <c r="J10" s="31"/>
      <c r="K10" s="260" t="s">
        <v>72</v>
      </c>
      <c r="L10" s="260"/>
      <c r="M10" s="14">
        <v>25</v>
      </c>
      <c r="N10" s="15">
        <v>0.9</v>
      </c>
      <c r="O10" s="15">
        <v>0.8</v>
      </c>
      <c r="P10" s="15">
        <v>1.9</v>
      </c>
      <c r="Q10" s="16">
        <v>20.62</v>
      </c>
      <c r="R10" s="17">
        <v>3.62</v>
      </c>
      <c r="U10" s="49"/>
      <c r="V10" s="209" t="s">
        <v>72</v>
      </c>
      <c r="W10" s="210"/>
      <c r="X10" s="25">
        <v>20</v>
      </c>
      <c r="Y10" s="26">
        <v>0.7</v>
      </c>
      <c r="Z10" s="26">
        <v>0.6</v>
      </c>
      <c r="AA10" s="26">
        <v>1.5</v>
      </c>
      <c r="AB10" s="27">
        <v>16.5</v>
      </c>
      <c r="AC10" s="28">
        <v>2.9</v>
      </c>
      <c r="AD10" s="31"/>
      <c r="AE10" s="260" t="s">
        <v>72</v>
      </c>
      <c r="AF10" s="260"/>
      <c r="AG10" s="14">
        <v>25</v>
      </c>
      <c r="AH10" s="15">
        <v>0.9</v>
      </c>
      <c r="AI10" s="15">
        <v>0.8</v>
      </c>
      <c r="AJ10" s="15">
        <v>1.9</v>
      </c>
      <c r="AK10" s="16">
        <v>20.62</v>
      </c>
      <c r="AL10" s="17">
        <v>3.62</v>
      </c>
    </row>
    <row r="11" spans="1:38" x14ac:dyDescent="0.25">
      <c r="A11" s="13"/>
      <c r="B11" s="250" t="s">
        <v>23</v>
      </c>
      <c r="C11" s="249"/>
      <c r="D11" s="14">
        <v>20</v>
      </c>
      <c r="E11" s="15">
        <v>1.51</v>
      </c>
      <c r="F11" s="16">
        <v>0.54220000000000002</v>
      </c>
      <c r="G11" s="15">
        <v>9.7200000000000006</v>
      </c>
      <c r="H11" s="16">
        <v>48.64</v>
      </c>
      <c r="I11" s="21"/>
      <c r="J11" s="13"/>
      <c r="K11" s="260" t="s">
        <v>23</v>
      </c>
      <c r="L11" s="260"/>
      <c r="M11" s="14">
        <v>30</v>
      </c>
      <c r="N11" s="15">
        <v>2.9</v>
      </c>
      <c r="O11" s="16">
        <v>1.01</v>
      </c>
      <c r="P11" s="16">
        <v>15.6</v>
      </c>
      <c r="Q11" s="16">
        <v>79.099999999999994</v>
      </c>
      <c r="R11" s="20"/>
      <c r="U11" s="13"/>
      <c r="V11" s="250" t="s">
        <v>23</v>
      </c>
      <c r="W11" s="249"/>
      <c r="X11" s="14">
        <v>20</v>
      </c>
      <c r="Y11" s="15">
        <v>1.51</v>
      </c>
      <c r="Z11" s="16">
        <v>0.54220000000000002</v>
      </c>
      <c r="AA11" s="15">
        <v>9.7200000000000006</v>
      </c>
      <c r="AB11" s="16">
        <v>48.64</v>
      </c>
      <c r="AC11" s="21"/>
      <c r="AD11" s="13"/>
      <c r="AE11" s="260" t="s">
        <v>23</v>
      </c>
      <c r="AF11" s="260"/>
      <c r="AG11" s="14">
        <v>30</v>
      </c>
      <c r="AH11" s="15">
        <v>2.9</v>
      </c>
      <c r="AI11" s="16">
        <v>1.01</v>
      </c>
      <c r="AJ11" s="16">
        <v>15.6</v>
      </c>
      <c r="AK11" s="16">
        <v>79.099999999999994</v>
      </c>
      <c r="AL11" s="20"/>
    </row>
    <row r="12" spans="1:38" x14ac:dyDescent="0.25">
      <c r="A12" s="19">
        <v>397</v>
      </c>
      <c r="B12" s="250" t="s">
        <v>52</v>
      </c>
      <c r="C12" s="249"/>
      <c r="D12" s="14">
        <v>150</v>
      </c>
      <c r="E12" s="15">
        <v>2.8</v>
      </c>
      <c r="F12" s="15">
        <v>2.9</v>
      </c>
      <c r="G12" s="15">
        <v>18.8</v>
      </c>
      <c r="H12" s="16">
        <v>91</v>
      </c>
      <c r="I12" s="23">
        <v>1</v>
      </c>
      <c r="J12" s="19">
        <v>397</v>
      </c>
      <c r="K12" s="260" t="s">
        <v>52</v>
      </c>
      <c r="L12" s="260"/>
      <c r="M12" s="14">
        <v>180</v>
      </c>
      <c r="N12" s="15">
        <v>3.3</v>
      </c>
      <c r="O12" s="15">
        <v>3.43336</v>
      </c>
      <c r="P12" s="15">
        <v>23</v>
      </c>
      <c r="Q12" s="16">
        <v>109.6</v>
      </c>
      <c r="R12" s="20">
        <v>1.2</v>
      </c>
      <c r="U12" s="19">
        <v>397</v>
      </c>
      <c r="V12" s="250" t="s">
        <v>52</v>
      </c>
      <c r="W12" s="249"/>
      <c r="X12" s="14">
        <v>150</v>
      </c>
      <c r="Y12" s="15">
        <v>2.8</v>
      </c>
      <c r="Z12" s="15">
        <v>2.9</v>
      </c>
      <c r="AA12" s="15">
        <v>18.8</v>
      </c>
      <c r="AB12" s="16">
        <v>91</v>
      </c>
      <c r="AC12" s="23">
        <v>1</v>
      </c>
      <c r="AD12" s="19">
        <v>397</v>
      </c>
      <c r="AE12" s="260" t="s">
        <v>52</v>
      </c>
      <c r="AF12" s="260"/>
      <c r="AG12" s="14">
        <v>180</v>
      </c>
      <c r="AH12" s="15">
        <v>3.3</v>
      </c>
      <c r="AI12" s="15">
        <v>3.43336</v>
      </c>
      <c r="AJ12" s="15">
        <v>23</v>
      </c>
      <c r="AK12" s="16">
        <v>109.6</v>
      </c>
      <c r="AL12" s="20">
        <v>1.2</v>
      </c>
    </row>
    <row r="13" spans="1:38" x14ac:dyDescent="0.25">
      <c r="A13" s="13"/>
      <c r="B13" s="250" t="s">
        <v>137</v>
      </c>
      <c r="C13" s="249"/>
      <c r="D13" s="14">
        <v>100</v>
      </c>
      <c r="E13" s="15">
        <v>0.33</v>
      </c>
      <c r="F13" s="15">
        <v>0</v>
      </c>
      <c r="G13" s="15">
        <v>10.3</v>
      </c>
      <c r="H13" s="16">
        <v>47.5</v>
      </c>
      <c r="I13" s="23">
        <v>5</v>
      </c>
      <c r="J13" s="13"/>
      <c r="K13" s="260" t="s">
        <v>137</v>
      </c>
      <c r="L13" s="260"/>
      <c r="M13" s="14">
        <v>120</v>
      </c>
      <c r="N13" s="15">
        <v>0.4</v>
      </c>
      <c r="O13" s="15">
        <v>0.4</v>
      </c>
      <c r="P13" s="15">
        <v>12.4</v>
      </c>
      <c r="Q13" s="16">
        <v>56.4</v>
      </c>
      <c r="R13" s="23">
        <v>6</v>
      </c>
      <c r="U13" s="13"/>
      <c r="V13" s="250" t="s">
        <v>137</v>
      </c>
      <c r="W13" s="249"/>
      <c r="X13" s="14">
        <v>100</v>
      </c>
      <c r="Y13" s="15">
        <v>0.33</v>
      </c>
      <c r="Z13" s="15">
        <v>0</v>
      </c>
      <c r="AA13" s="15">
        <v>10.3</v>
      </c>
      <c r="AB13" s="16">
        <v>47.5</v>
      </c>
      <c r="AC13" s="23">
        <v>5</v>
      </c>
      <c r="AD13" s="13"/>
      <c r="AE13" s="260" t="s">
        <v>137</v>
      </c>
      <c r="AF13" s="260"/>
      <c r="AG13" s="14">
        <v>120</v>
      </c>
      <c r="AH13" s="15">
        <v>0.4</v>
      </c>
      <c r="AI13" s="15">
        <v>0.4</v>
      </c>
      <c r="AJ13" s="15">
        <v>12.4</v>
      </c>
      <c r="AK13" s="16">
        <v>56.4</v>
      </c>
      <c r="AL13" s="23">
        <v>6</v>
      </c>
    </row>
    <row r="14" spans="1:38" x14ac:dyDescent="0.25">
      <c r="A14" s="261" t="s">
        <v>26</v>
      </c>
      <c r="B14" s="256"/>
      <c r="C14" s="256"/>
      <c r="D14" s="256"/>
      <c r="E14" s="256"/>
      <c r="F14" s="256"/>
      <c r="G14" s="256"/>
      <c r="H14" s="256"/>
      <c r="I14" s="257"/>
      <c r="J14" s="261"/>
      <c r="K14" s="256"/>
      <c r="L14" s="256"/>
      <c r="M14" s="256"/>
      <c r="N14" s="256"/>
      <c r="O14" s="256"/>
      <c r="P14" s="256"/>
      <c r="Q14" s="256"/>
      <c r="R14" s="257"/>
      <c r="U14" s="261" t="s">
        <v>26</v>
      </c>
      <c r="V14" s="256"/>
      <c r="W14" s="256"/>
      <c r="X14" s="256"/>
      <c r="Y14" s="256"/>
      <c r="Z14" s="256"/>
      <c r="AA14" s="256"/>
      <c r="AB14" s="256"/>
      <c r="AC14" s="257"/>
      <c r="AD14" s="261"/>
      <c r="AE14" s="256"/>
      <c r="AF14" s="256"/>
      <c r="AG14" s="256"/>
      <c r="AH14" s="256"/>
      <c r="AI14" s="256"/>
      <c r="AJ14" s="256"/>
      <c r="AK14" s="256"/>
      <c r="AL14" s="257"/>
    </row>
    <row r="15" spans="1:38" x14ac:dyDescent="0.25">
      <c r="A15" s="22" t="s">
        <v>27</v>
      </c>
      <c r="B15" s="250" t="s">
        <v>391</v>
      </c>
      <c r="C15" s="249"/>
      <c r="D15" s="14">
        <v>100</v>
      </c>
      <c r="E15" s="15">
        <v>0.4</v>
      </c>
      <c r="F15" s="15">
        <v>0</v>
      </c>
      <c r="G15" s="15">
        <v>13.3</v>
      </c>
      <c r="H15" s="16">
        <v>56</v>
      </c>
      <c r="I15" s="23">
        <v>2.5</v>
      </c>
      <c r="J15" s="22" t="s">
        <v>27</v>
      </c>
      <c r="K15" s="260" t="s">
        <v>28</v>
      </c>
      <c r="L15" s="260"/>
      <c r="M15" s="14">
        <v>100</v>
      </c>
      <c r="N15" s="15">
        <v>0.4</v>
      </c>
      <c r="O15" s="15">
        <v>0</v>
      </c>
      <c r="P15" s="15">
        <v>13.3</v>
      </c>
      <c r="Q15" s="16">
        <v>56</v>
      </c>
      <c r="R15" s="23">
        <v>2.5</v>
      </c>
      <c r="U15" s="22" t="s">
        <v>27</v>
      </c>
      <c r="V15" s="250" t="s">
        <v>391</v>
      </c>
      <c r="W15" s="249"/>
      <c r="X15" s="14">
        <v>100</v>
      </c>
      <c r="Y15" s="15">
        <v>0.4</v>
      </c>
      <c r="Z15" s="15">
        <v>0</v>
      </c>
      <c r="AA15" s="15">
        <v>13.3</v>
      </c>
      <c r="AB15" s="16">
        <v>56</v>
      </c>
      <c r="AC15" s="23">
        <v>2.5</v>
      </c>
      <c r="AD15" s="22" t="s">
        <v>27</v>
      </c>
      <c r="AE15" s="260" t="s">
        <v>28</v>
      </c>
      <c r="AF15" s="260"/>
      <c r="AG15" s="14">
        <v>100</v>
      </c>
      <c r="AH15" s="15">
        <v>0.4</v>
      </c>
      <c r="AI15" s="15">
        <v>0</v>
      </c>
      <c r="AJ15" s="15">
        <v>13.3</v>
      </c>
      <c r="AK15" s="16">
        <v>56</v>
      </c>
      <c r="AL15" s="23">
        <v>2.5</v>
      </c>
    </row>
    <row r="16" spans="1:38" x14ac:dyDescent="0.25">
      <c r="A16" s="261" t="s">
        <v>29</v>
      </c>
      <c r="B16" s="256"/>
      <c r="C16" s="256"/>
      <c r="D16" s="256"/>
      <c r="E16" s="256"/>
      <c r="F16" s="256"/>
      <c r="G16" s="256"/>
      <c r="H16" s="256"/>
      <c r="I16" s="257"/>
      <c r="J16" s="261" t="s">
        <v>29</v>
      </c>
      <c r="K16" s="256"/>
      <c r="L16" s="256"/>
      <c r="M16" s="256"/>
      <c r="N16" s="256"/>
      <c r="O16" s="256"/>
      <c r="P16" s="256"/>
      <c r="Q16" s="256"/>
      <c r="R16" s="257"/>
      <c r="U16" s="261" t="s">
        <v>29</v>
      </c>
      <c r="V16" s="256"/>
      <c r="W16" s="256"/>
      <c r="X16" s="256"/>
      <c r="Y16" s="256"/>
      <c r="Z16" s="256"/>
      <c r="AA16" s="256"/>
      <c r="AB16" s="256"/>
      <c r="AC16" s="257"/>
      <c r="AD16" s="261" t="s">
        <v>29</v>
      </c>
      <c r="AE16" s="256"/>
      <c r="AF16" s="256"/>
      <c r="AG16" s="256"/>
      <c r="AH16" s="256"/>
      <c r="AI16" s="256"/>
      <c r="AJ16" s="256"/>
      <c r="AK16" s="256"/>
      <c r="AL16" s="257"/>
    </row>
    <row r="17" spans="1:38" x14ac:dyDescent="0.25">
      <c r="A17" s="30">
        <v>28</v>
      </c>
      <c r="B17" s="209" t="s">
        <v>402</v>
      </c>
      <c r="C17" s="210"/>
      <c r="D17" s="25">
        <v>40</v>
      </c>
      <c r="E17" s="27">
        <v>0.63</v>
      </c>
      <c r="F17" s="26">
        <v>2.1</v>
      </c>
      <c r="G17" s="27">
        <v>7.86</v>
      </c>
      <c r="H17" s="27">
        <v>52.6</v>
      </c>
      <c r="I17" s="32">
        <v>3.45</v>
      </c>
      <c r="J17" s="30">
        <v>28</v>
      </c>
      <c r="K17" s="228" t="s">
        <v>138</v>
      </c>
      <c r="L17" s="228"/>
      <c r="M17" s="25">
        <v>60</v>
      </c>
      <c r="N17" s="27">
        <v>0.94</v>
      </c>
      <c r="O17" s="26">
        <v>3.24444</v>
      </c>
      <c r="P17" s="27">
        <v>11.8</v>
      </c>
      <c r="Q17" s="27">
        <v>78.900000000000006</v>
      </c>
      <c r="R17" s="32">
        <v>5.18</v>
      </c>
      <c r="U17" s="30">
        <v>28</v>
      </c>
      <c r="V17" s="209" t="s">
        <v>403</v>
      </c>
      <c r="W17" s="210"/>
      <c r="X17" s="25">
        <v>40</v>
      </c>
      <c r="Y17" s="27">
        <v>0.63</v>
      </c>
      <c r="Z17" s="26">
        <v>2.1</v>
      </c>
      <c r="AA17" s="27">
        <v>7.86</v>
      </c>
      <c r="AB17" s="27">
        <v>52.6</v>
      </c>
      <c r="AC17" s="32">
        <v>3.45</v>
      </c>
      <c r="AD17" s="30">
        <v>28</v>
      </c>
      <c r="AE17" s="228" t="s">
        <v>138</v>
      </c>
      <c r="AF17" s="228"/>
      <c r="AG17" s="25">
        <v>60</v>
      </c>
      <c r="AH17" s="27">
        <v>0.94</v>
      </c>
      <c r="AI17" s="26">
        <v>3.24444</v>
      </c>
      <c r="AJ17" s="27">
        <v>11.8</v>
      </c>
      <c r="AK17" s="27">
        <v>78.900000000000006</v>
      </c>
      <c r="AL17" s="32">
        <v>5.18</v>
      </c>
    </row>
    <row r="18" spans="1:38" x14ac:dyDescent="0.25">
      <c r="A18" s="30" t="s">
        <v>139</v>
      </c>
      <c r="B18" s="209" t="s">
        <v>140</v>
      </c>
      <c r="C18" s="210"/>
      <c r="D18" s="25">
        <v>165</v>
      </c>
      <c r="E18" s="26">
        <v>3.1</v>
      </c>
      <c r="F18" s="26">
        <v>3.8</v>
      </c>
      <c r="G18" s="26">
        <v>5.3</v>
      </c>
      <c r="H18" s="27">
        <v>135.6</v>
      </c>
      <c r="I18" s="32">
        <v>6.5</v>
      </c>
      <c r="J18" s="30" t="s">
        <v>139</v>
      </c>
      <c r="K18" s="228" t="s">
        <v>140</v>
      </c>
      <c r="L18" s="228"/>
      <c r="M18" s="25">
        <v>200</v>
      </c>
      <c r="N18" s="26">
        <v>3.8</v>
      </c>
      <c r="O18" s="26">
        <v>4.6444400000000003</v>
      </c>
      <c r="P18" s="26">
        <v>6.4</v>
      </c>
      <c r="Q18" s="27">
        <v>164.4</v>
      </c>
      <c r="R18" s="32">
        <v>7.8</v>
      </c>
      <c r="U18" s="30" t="s">
        <v>139</v>
      </c>
      <c r="V18" s="209" t="s">
        <v>140</v>
      </c>
      <c r="W18" s="210"/>
      <c r="X18" s="25">
        <v>165</v>
      </c>
      <c r="Y18" s="26">
        <v>3.1</v>
      </c>
      <c r="Z18" s="26">
        <v>3.8</v>
      </c>
      <c r="AA18" s="26">
        <v>5.3</v>
      </c>
      <c r="AB18" s="27">
        <v>135.6</v>
      </c>
      <c r="AC18" s="32">
        <v>6.5</v>
      </c>
      <c r="AD18" s="30" t="s">
        <v>139</v>
      </c>
      <c r="AE18" s="228" t="s">
        <v>140</v>
      </c>
      <c r="AF18" s="228"/>
      <c r="AG18" s="25">
        <v>200</v>
      </c>
      <c r="AH18" s="26">
        <v>3.8</v>
      </c>
      <c r="AI18" s="26">
        <v>4.6444400000000003</v>
      </c>
      <c r="AJ18" s="26">
        <v>6.4</v>
      </c>
      <c r="AK18" s="27">
        <v>164.4</v>
      </c>
      <c r="AL18" s="32">
        <v>7.8</v>
      </c>
    </row>
    <row r="19" spans="1:38" x14ac:dyDescent="0.25">
      <c r="A19" s="13">
        <v>261</v>
      </c>
      <c r="B19" s="250" t="s">
        <v>141</v>
      </c>
      <c r="C19" s="249"/>
      <c r="D19" s="14">
        <v>65</v>
      </c>
      <c r="E19" s="15">
        <v>4.8</v>
      </c>
      <c r="F19" s="15">
        <v>5.0999999999999996</v>
      </c>
      <c r="G19" s="16">
        <v>6.8</v>
      </c>
      <c r="H19" s="15">
        <v>92.5</v>
      </c>
      <c r="I19" s="17">
        <v>0.6</v>
      </c>
      <c r="J19" s="13">
        <v>261</v>
      </c>
      <c r="K19" s="260" t="s">
        <v>308</v>
      </c>
      <c r="L19" s="260"/>
      <c r="M19" s="14">
        <v>80</v>
      </c>
      <c r="N19" s="15">
        <v>5.9</v>
      </c>
      <c r="O19" s="15">
        <v>6.3444000000000003</v>
      </c>
      <c r="P19" s="16">
        <v>8.36</v>
      </c>
      <c r="Q19" s="16">
        <v>113.84</v>
      </c>
      <c r="R19" s="20">
        <v>0.73</v>
      </c>
      <c r="U19" s="13">
        <v>261</v>
      </c>
      <c r="V19" s="250" t="s">
        <v>141</v>
      </c>
      <c r="W19" s="249"/>
      <c r="X19" s="14">
        <v>65</v>
      </c>
      <c r="Y19" s="15">
        <v>4.8</v>
      </c>
      <c r="Z19" s="15">
        <v>5.0999999999999996</v>
      </c>
      <c r="AA19" s="16">
        <v>6.8</v>
      </c>
      <c r="AB19" s="15">
        <v>92.5</v>
      </c>
      <c r="AC19" s="17">
        <v>0.6</v>
      </c>
      <c r="AD19" s="13">
        <v>261</v>
      </c>
      <c r="AE19" s="260" t="s">
        <v>308</v>
      </c>
      <c r="AF19" s="260"/>
      <c r="AG19" s="14">
        <v>80</v>
      </c>
      <c r="AH19" s="15">
        <v>5.9</v>
      </c>
      <c r="AI19" s="15">
        <v>6.3444000000000003</v>
      </c>
      <c r="AJ19" s="16">
        <v>8.36</v>
      </c>
      <c r="AK19" s="16">
        <v>113.84</v>
      </c>
      <c r="AL19" s="20">
        <v>0.73</v>
      </c>
    </row>
    <row r="20" spans="1:38" x14ac:dyDescent="0.25">
      <c r="A20" s="42">
        <v>342</v>
      </c>
      <c r="B20" s="250" t="s">
        <v>60</v>
      </c>
      <c r="C20" s="249"/>
      <c r="D20" s="14">
        <v>100</v>
      </c>
      <c r="E20" s="15">
        <v>2.5</v>
      </c>
      <c r="F20" s="15">
        <v>4.0999999999999996</v>
      </c>
      <c r="G20" s="15">
        <v>6.8</v>
      </c>
      <c r="H20" s="16">
        <v>118</v>
      </c>
      <c r="I20" s="17">
        <v>4.5</v>
      </c>
      <c r="J20" s="42">
        <v>342</v>
      </c>
      <c r="K20" s="260" t="s">
        <v>60</v>
      </c>
      <c r="L20" s="260"/>
      <c r="M20" s="14">
        <v>120</v>
      </c>
      <c r="N20" s="15">
        <v>3.2</v>
      </c>
      <c r="O20" s="15">
        <v>5.7122000000000002</v>
      </c>
      <c r="P20" s="15">
        <v>8.1189999999999998</v>
      </c>
      <c r="Q20" s="16">
        <v>148.80000000000001</v>
      </c>
      <c r="R20" s="17">
        <v>5.4</v>
      </c>
      <c r="U20" s="42">
        <v>342</v>
      </c>
      <c r="V20" s="250" t="s">
        <v>60</v>
      </c>
      <c r="W20" s="249"/>
      <c r="X20" s="14">
        <v>100</v>
      </c>
      <c r="Y20" s="15">
        <v>2.5</v>
      </c>
      <c r="Z20" s="15">
        <v>4.0999999999999996</v>
      </c>
      <c r="AA20" s="15">
        <v>6.8</v>
      </c>
      <c r="AB20" s="16">
        <v>118</v>
      </c>
      <c r="AC20" s="17">
        <v>4.5</v>
      </c>
      <c r="AD20" s="42">
        <v>342</v>
      </c>
      <c r="AE20" s="260" t="s">
        <v>60</v>
      </c>
      <c r="AF20" s="260"/>
      <c r="AG20" s="14">
        <v>120</v>
      </c>
      <c r="AH20" s="15">
        <v>3.2</v>
      </c>
      <c r="AI20" s="15">
        <v>5.7122000000000002</v>
      </c>
      <c r="AJ20" s="15">
        <v>8.1189999999999998</v>
      </c>
      <c r="AK20" s="16">
        <v>148.80000000000001</v>
      </c>
      <c r="AL20" s="17">
        <v>5.4</v>
      </c>
    </row>
    <row r="21" spans="1:38" x14ac:dyDescent="0.25">
      <c r="A21" s="13" t="s">
        <v>100</v>
      </c>
      <c r="B21" s="250" t="s">
        <v>101</v>
      </c>
      <c r="C21" s="249"/>
      <c r="D21" s="14">
        <v>150</v>
      </c>
      <c r="E21" s="15">
        <v>0.1</v>
      </c>
      <c r="F21" s="18">
        <v>0</v>
      </c>
      <c r="G21" s="15">
        <v>20.7</v>
      </c>
      <c r="H21" s="16">
        <v>85.9</v>
      </c>
      <c r="I21" s="23">
        <v>3</v>
      </c>
      <c r="J21" s="13" t="s">
        <v>100</v>
      </c>
      <c r="K21" s="260" t="s">
        <v>101</v>
      </c>
      <c r="L21" s="260"/>
      <c r="M21" s="14">
        <v>180</v>
      </c>
      <c r="N21" s="16">
        <v>0.12</v>
      </c>
      <c r="O21" s="16">
        <v>0</v>
      </c>
      <c r="P21" s="15">
        <v>24.847999999999999</v>
      </c>
      <c r="Q21" s="16">
        <v>103.6</v>
      </c>
      <c r="R21" s="20">
        <v>3.6</v>
      </c>
      <c r="U21" s="13" t="s">
        <v>100</v>
      </c>
      <c r="V21" s="250" t="s">
        <v>101</v>
      </c>
      <c r="W21" s="249"/>
      <c r="X21" s="14">
        <v>150</v>
      </c>
      <c r="Y21" s="15">
        <v>0.1</v>
      </c>
      <c r="Z21" s="18">
        <v>0</v>
      </c>
      <c r="AA21" s="15">
        <v>20.7</v>
      </c>
      <c r="AB21" s="16">
        <v>85.9</v>
      </c>
      <c r="AC21" s="23">
        <v>3</v>
      </c>
      <c r="AD21" s="13" t="s">
        <v>100</v>
      </c>
      <c r="AE21" s="260" t="s">
        <v>101</v>
      </c>
      <c r="AF21" s="260"/>
      <c r="AG21" s="14">
        <v>180</v>
      </c>
      <c r="AH21" s="16">
        <v>0.12</v>
      </c>
      <c r="AI21" s="16">
        <v>0</v>
      </c>
      <c r="AJ21" s="15">
        <v>24.847999999999999</v>
      </c>
      <c r="AK21" s="16">
        <v>103.6</v>
      </c>
      <c r="AL21" s="20">
        <v>3.6</v>
      </c>
    </row>
    <row r="22" spans="1:38" ht="12.6" customHeight="1" x14ac:dyDescent="0.25">
      <c r="A22" s="13"/>
      <c r="B22" s="90" t="s">
        <v>371</v>
      </c>
      <c r="C22" s="91" t="s">
        <v>377</v>
      </c>
      <c r="D22" s="14"/>
      <c r="E22" s="15"/>
      <c r="F22" s="18"/>
      <c r="G22" s="15"/>
      <c r="H22" s="16"/>
      <c r="I22" s="23"/>
      <c r="J22" s="13"/>
      <c r="K22" s="267" t="s">
        <v>369</v>
      </c>
      <c r="L22" s="210"/>
      <c r="M22" s="25" t="s">
        <v>370</v>
      </c>
      <c r="N22" s="27">
        <v>0</v>
      </c>
      <c r="O22" s="25">
        <v>0</v>
      </c>
      <c r="P22" s="32">
        <v>0</v>
      </c>
      <c r="Q22" s="124">
        <v>0</v>
      </c>
      <c r="U22" s="13"/>
      <c r="V22" s="90" t="s">
        <v>371</v>
      </c>
      <c r="W22" s="91" t="s">
        <v>377</v>
      </c>
      <c r="X22" s="14"/>
      <c r="Y22" s="15"/>
      <c r="Z22" s="18"/>
      <c r="AA22" s="15"/>
      <c r="AB22" s="16"/>
      <c r="AC22" s="23"/>
      <c r="AD22" s="13"/>
      <c r="AE22" s="267" t="s">
        <v>369</v>
      </c>
      <c r="AF22" s="210"/>
      <c r="AG22" s="25" t="s">
        <v>370</v>
      </c>
      <c r="AH22" s="27">
        <v>0</v>
      </c>
      <c r="AI22" s="25">
        <v>0</v>
      </c>
      <c r="AJ22" s="32">
        <v>0</v>
      </c>
      <c r="AK22" s="124">
        <v>0</v>
      </c>
    </row>
    <row r="23" spans="1:38" x14ac:dyDescent="0.25">
      <c r="A23" s="13"/>
      <c r="B23" s="250" t="s">
        <v>23</v>
      </c>
      <c r="C23" s="249"/>
      <c r="D23" s="14">
        <v>20</v>
      </c>
      <c r="E23" s="15">
        <v>1.51</v>
      </c>
      <c r="F23" s="16">
        <v>0.54220000000000002</v>
      </c>
      <c r="G23" s="15">
        <v>9.7200000000000006</v>
      </c>
      <c r="H23" s="16">
        <v>48.64</v>
      </c>
      <c r="I23" s="21"/>
      <c r="J23" s="13"/>
      <c r="K23" s="260" t="s">
        <v>23</v>
      </c>
      <c r="L23" s="260"/>
      <c r="M23" s="14">
        <v>30</v>
      </c>
      <c r="N23" s="15">
        <v>2.9</v>
      </c>
      <c r="O23" s="16">
        <v>1.01</v>
      </c>
      <c r="P23" s="16">
        <v>15.6</v>
      </c>
      <c r="Q23" s="16">
        <v>79.099999999999994</v>
      </c>
      <c r="R23" s="20"/>
      <c r="U23" s="13"/>
      <c r="V23" s="250" t="s">
        <v>23</v>
      </c>
      <c r="W23" s="249"/>
      <c r="X23" s="14">
        <v>20</v>
      </c>
      <c r="Y23" s="15">
        <v>1.51</v>
      </c>
      <c r="Z23" s="16">
        <v>0.54220000000000002</v>
      </c>
      <c r="AA23" s="15">
        <v>9.7200000000000006</v>
      </c>
      <c r="AB23" s="16">
        <v>48.64</v>
      </c>
      <c r="AC23" s="21"/>
      <c r="AD23" s="13"/>
      <c r="AE23" s="260" t="s">
        <v>23</v>
      </c>
      <c r="AF23" s="260"/>
      <c r="AG23" s="14">
        <v>30</v>
      </c>
      <c r="AH23" s="15">
        <v>2.9</v>
      </c>
      <c r="AI23" s="16">
        <v>1.01</v>
      </c>
      <c r="AJ23" s="16">
        <v>15.6</v>
      </c>
      <c r="AK23" s="16">
        <v>79.099999999999994</v>
      </c>
      <c r="AL23" s="20"/>
    </row>
    <row r="24" spans="1:38" x14ac:dyDescent="0.25">
      <c r="A24" s="13"/>
      <c r="B24" s="250" t="s">
        <v>36</v>
      </c>
      <c r="C24" s="249"/>
      <c r="D24" s="14">
        <v>20</v>
      </c>
      <c r="E24" s="15">
        <v>1</v>
      </c>
      <c r="F24" s="16">
        <v>0.36</v>
      </c>
      <c r="G24" s="15">
        <v>9.9</v>
      </c>
      <c r="H24" s="16">
        <v>45.6</v>
      </c>
      <c r="I24" s="21"/>
      <c r="J24" s="13"/>
      <c r="K24" s="260" t="s">
        <v>36</v>
      </c>
      <c r="L24" s="260"/>
      <c r="M24" s="14">
        <v>25</v>
      </c>
      <c r="N24" s="16">
        <v>1.47</v>
      </c>
      <c r="O24" s="16">
        <v>0.45</v>
      </c>
      <c r="P24" s="16">
        <v>13.11</v>
      </c>
      <c r="Q24" s="16">
        <v>59.634889999999999</v>
      </c>
      <c r="R24" s="20"/>
      <c r="U24" s="13"/>
      <c r="V24" s="250" t="s">
        <v>36</v>
      </c>
      <c r="W24" s="249"/>
      <c r="X24" s="14">
        <v>20</v>
      </c>
      <c r="Y24" s="15">
        <v>1</v>
      </c>
      <c r="Z24" s="16">
        <v>0.36</v>
      </c>
      <c r="AA24" s="15">
        <v>9.9</v>
      </c>
      <c r="AB24" s="16">
        <v>45.6</v>
      </c>
      <c r="AC24" s="21"/>
      <c r="AD24" s="13"/>
      <c r="AE24" s="260" t="s">
        <v>36</v>
      </c>
      <c r="AF24" s="260"/>
      <c r="AG24" s="14">
        <v>25</v>
      </c>
      <c r="AH24" s="16">
        <v>1.47</v>
      </c>
      <c r="AI24" s="16">
        <v>0.45</v>
      </c>
      <c r="AJ24" s="16">
        <v>13.11</v>
      </c>
      <c r="AK24" s="16">
        <v>59.634889999999999</v>
      </c>
      <c r="AL24" s="20"/>
    </row>
    <row r="25" spans="1:38" x14ac:dyDescent="0.25">
      <c r="A25" s="261" t="s">
        <v>38</v>
      </c>
      <c r="B25" s="256"/>
      <c r="C25" s="256"/>
      <c r="D25" s="256"/>
      <c r="E25" s="256"/>
      <c r="F25" s="256"/>
      <c r="G25" s="256"/>
      <c r="H25" s="256"/>
      <c r="I25" s="257"/>
      <c r="J25" s="261"/>
      <c r="K25" s="256"/>
      <c r="L25" s="256"/>
      <c r="M25" s="256"/>
      <c r="N25" s="256"/>
      <c r="O25" s="256"/>
      <c r="P25" s="256"/>
      <c r="Q25" s="256"/>
      <c r="R25" s="257"/>
      <c r="U25" s="261" t="s">
        <v>38</v>
      </c>
      <c r="V25" s="256"/>
      <c r="W25" s="256"/>
      <c r="X25" s="256"/>
      <c r="Y25" s="256"/>
      <c r="Z25" s="256"/>
      <c r="AA25" s="256"/>
      <c r="AB25" s="256"/>
      <c r="AC25" s="257"/>
      <c r="AD25" s="261"/>
      <c r="AE25" s="256"/>
      <c r="AF25" s="256"/>
      <c r="AG25" s="256"/>
      <c r="AH25" s="256"/>
      <c r="AI25" s="256"/>
      <c r="AJ25" s="256"/>
      <c r="AK25" s="256"/>
      <c r="AL25" s="257"/>
    </row>
    <row r="26" spans="1:38" x14ac:dyDescent="0.25">
      <c r="A26" s="13" t="s">
        <v>142</v>
      </c>
      <c r="B26" s="250" t="s">
        <v>143</v>
      </c>
      <c r="C26" s="249"/>
      <c r="D26" s="14">
        <v>60</v>
      </c>
      <c r="E26" s="15">
        <v>6.1</v>
      </c>
      <c r="F26" s="15">
        <v>2.1</v>
      </c>
      <c r="G26" s="15">
        <v>32.299999999999997</v>
      </c>
      <c r="H26" s="16">
        <v>175</v>
      </c>
      <c r="I26" s="20">
        <v>0.09</v>
      </c>
      <c r="J26" s="13" t="s">
        <v>142</v>
      </c>
      <c r="K26" s="260" t="s">
        <v>309</v>
      </c>
      <c r="L26" s="260"/>
      <c r="M26" s="14">
        <v>70</v>
      </c>
      <c r="N26" s="15">
        <v>6.8</v>
      </c>
      <c r="O26" s="15">
        <v>2.4443999999999999</v>
      </c>
      <c r="P26" s="15">
        <v>37.700000000000003</v>
      </c>
      <c r="Q26" s="16">
        <v>204.17</v>
      </c>
      <c r="R26" s="20">
        <v>0.11</v>
      </c>
      <c r="U26" s="13" t="s">
        <v>142</v>
      </c>
      <c r="V26" s="250" t="s">
        <v>143</v>
      </c>
      <c r="W26" s="249"/>
      <c r="X26" s="14">
        <v>60</v>
      </c>
      <c r="Y26" s="15">
        <v>6.1</v>
      </c>
      <c r="Z26" s="15">
        <v>2.1</v>
      </c>
      <c r="AA26" s="15">
        <v>32.299999999999997</v>
      </c>
      <c r="AB26" s="16">
        <v>175</v>
      </c>
      <c r="AC26" s="20">
        <v>0.09</v>
      </c>
      <c r="AD26" s="13" t="s">
        <v>142</v>
      </c>
      <c r="AE26" s="260" t="s">
        <v>309</v>
      </c>
      <c r="AF26" s="260"/>
      <c r="AG26" s="14">
        <v>70</v>
      </c>
      <c r="AH26" s="15">
        <v>6.8</v>
      </c>
      <c r="AI26" s="15">
        <v>2.4443999999999999</v>
      </c>
      <c r="AJ26" s="15">
        <v>37.700000000000003</v>
      </c>
      <c r="AK26" s="16">
        <v>204.17</v>
      </c>
      <c r="AL26" s="20">
        <v>0.11</v>
      </c>
    </row>
    <row r="27" spans="1:38" x14ac:dyDescent="0.25">
      <c r="A27" s="19">
        <v>401</v>
      </c>
      <c r="B27" s="250" t="s">
        <v>144</v>
      </c>
      <c r="C27" s="249"/>
      <c r="D27" s="14">
        <v>150</v>
      </c>
      <c r="E27" s="15">
        <v>4.3</v>
      </c>
      <c r="F27" s="15">
        <v>3.7</v>
      </c>
      <c r="G27" s="15">
        <v>6</v>
      </c>
      <c r="H27" s="16">
        <v>95</v>
      </c>
      <c r="I27" s="17">
        <v>1.3</v>
      </c>
      <c r="J27" s="19">
        <v>401</v>
      </c>
      <c r="K27" s="260" t="s">
        <v>144</v>
      </c>
      <c r="L27" s="260"/>
      <c r="M27" s="14">
        <v>180</v>
      </c>
      <c r="N27" s="15">
        <v>5.6</v>
      </c>
      <c r="O27" s="15">
        <v>5.1444000000000001</v>
      </c>
      <c r="P27" s="15">
        <v>7.4</v>
      </c>
      <c r="Q27" s="16">
        <v>118</v>
      </c>
      <c r="R27" s="20">
        <v>1.56</v>
      </c>
      <c r="U27" s="19">
        <v>401</v>
      </c>
      <c r="V27" s="250" t="s">
        <v>144</v>
      </c>
      <c r="W27" s="249"/>
      <c r="X27" s="14">
        <v>150</v>
      </c>
      <c r="Y27" s="15">
        <v>4.3</v>
      </c>
      <c r="Z27" s="15">
        <v>3.7</v>
      </c>
      <c r="AA27" s="15">
        <v>6</v>
      </c>
      <c r="AB27" s="16">
        <v>95</v>
      </c>
      <c r="AC27" s="17">
        <v>1.3</v>
      </c>
      <c r="AD27" s="19">
        <v>401</v>
      </c>
      <c r="AE27" s="260" t="s">
        <v>144</v>
      </c>
      <c r="AF27" s="260"/>
      <c r="AG27" s="14">
        <v>180</v>
      </c>
      <c r="AH27" s="15">
        <v>5.6</v>
      </c>
      <c r="AI27" s="15">
        <v>5.1444000000000001</v>
      </c>
      <c r="AJ27" s="15">
        <v>7.4</v>
      </c>
      <c r="AK27" s="16">
        <v>118</v>
      </c>
      <c r="AL27" s="20">
        <v>1.56</v>
      </c>
    </row>
    <row r="28" spans="1:38" x14ac:dyDescent="0.25">
      <c r="A28" s="261" t="s">
        <v>42</v>
      </c>
      <c r="B28" s="256"/>
      <c r="C28" s="256"/>
      <c r="D28" s="256"/>
      <c r="E28" s="256"/>
      <c r="F28" s="256"/>
      <c r="G28" s="256"/>
      <c r="H28" s="256"/>
      <c r="I28" s="257"/>
      <c r="J28" s="226"/>
      <c r="K28" s="224"/>
      <c r="L28" s="224"/>
      <c r="M28" s="224"/>
      <c r="N28" s="224"/>
      <c r="O28" s="224"/>
      <c r="P28" s="224"/>
      <c r="Q28" s="224"/>
      <c r="R28" s="225"/>
      <c r="U28" s="261" t="s">
        <v>42</v>
      </c>
      <c r="V28" s="256"/>
      <c r="W28" s="256"/>
      <c r="X28" s="256"/>
      <c r="Y28" s="256"/>
      <c r="Z28" s="256"/>
      <c r="AA28" s="256"/>
      <c r="AB28" s="256"/>
      <c r="AC28" s="257"/>
      <c r="AD28" s="226"/>
      <c r="AE28" s="224"/>
      <c r="AF28" s="224"/>
      <c r="AG28" s="224"/>
      <c r="AH28" s="224"/>
      <c r="AI28" s="224"/>
      <c r="AJ28" s="224"/>
      <c r="AK28" s="224"/>
      <c r="AL28" s="225"/>
    </row>
    <row r="29" spans="1:38" x14ac:dyDescent="0.25">
      <c r="A29" s="13">
        <v>291</v>
      </c>
      <c r="B29" s="250" t="s">
        <v>145</v>
      </c>
      <c r="C29" s="249"/>
      <c r="D29" s="14">
        <v>130</v>
      </c>
      <c r="E29" s="15">
        <v>9.6</v>
      </c>
      <c r="F29" s="15">
        <v>14.7</v>
      </c>
      <c r="G29" s="15">
        <v>19.8</v>
      </c>
      <c r="H29" s="16">
        <v>263</v>
      </c>
      <c r="I29" s="17">
        <v>5.2</v>
      </c>
      <c r="J29" s="13">
        <v>291</v>
      </c>
      <c r="K29" s="260" t="s">
        <v>145</v>
      </c>
      <c r="L29" s="260"/>
      <c r="M29" s="14">
        <v>160</v>
      </c>
      <c r="N29" s="15">
        <v>10.4</v>
      </c>
      <c r="O29" s="15">
        <v>16.643999999999998</v>
      </c>
      <c r="P29" s="15">
        <v>24.3</v>
      </c>
      <c r="Q29" s="16">
        <v>298.5</v>
      </c>
      <c r="R29" s="20">
        <v>6.4</v>
      </c>
      <c r="U29" s="13">
        <v>291</v>
      </c>
      <c r="V29" s="250" t="s">
        <v>145</v>
      </c>
      <c r="W29" s="249"/>
      <c r="X29" s="14">
        <v>130</v>
      </c>
      <c r="Y29" s="15">
        <v>9.6</v>
      </c>
      <c r="Z29" s="15">
        <v>14.7</v>
      </c>
      <c r="AA29" s="15">
        <v>19.8</v>
      </c>
      <c r="AB29" s="16">
        <v>263</v>
      </c>
      <c r="AC29" s="17">
        <v>5.2</v>
      </c>
      <c r="AD29" s="13">
        <v>291</v>
      </c>
      <c r="AE29" s="260" t="s">
        <v>145</v>
      </c>
      <c r="AF29" s="260"/>
      <c r="AG29" s="14">
        <v>160</v>
      </c>
      <c r="AH29" s="15">
        <v>10.4</v>
      </c>
      <c r="AI29" s="15">
        <v>16.643999999999998</v>
      </c>
      <c r="AJ29" s="15">
        <v>24.3</v>
      </c>
      <c r="AK29" s="16">
        <v>298.5</v>
      </c>
      <c r="AL29" s="20">
        <v>6.4</v>
      </c>
    </row>
    <row r="30" spans="1:38" ht="20.45" customHeight="1" x14ac:dyDescent="0.25">
      <c r="A30" s="30"/>
      <c r="B30" s="209" t="s">
        <v>146</v>
      </c>
      <c r="C30" s="210"/>
      <c r="D30" s="25">
        <v>25</v>
      </c>
      <c r="E30" s="26">
        <v>0.4</v>
      </c>
      <c r="F30" s="26">
        <v>1.5</v>
      </c>
      <c r="G30" s="26">
        <v>1.1000000000000001</v>
      </c>
      <c r="H30" s="27">
        <v>20.2</v>
      </c>
      <c r="I30" s="32">
        <v>0.16</v>
      </c>
      <c r="J30" s="30"/>
      <c r="K30" s="209" t="s">
        <v>146</v>
      </c>
      <c r="L30" s="210"/>
      <c r="M30" s="25">
        <v>25</v>
      </c>
      <c r="N30" s="26">
        <v>0.4</v>
      </c>
      <c r="O30" s="26">
        <v>1.544</v>
      </c>
      <c r="P30" s="26">
        <v>1.1000000000000001</v>
      </c>
      <c r="Q30" s="27">
        <v>20.2</v>
      </c>
      <c r="R30" s="32">
        <v>0.16</v>
      </c>
      <c r="U30" s="30"/>
      <c r="V30" s="209" t="s">
        <v>146</v>
      </c>
      <c r="W30" s="210"/>
      <c r="X30" s="25">
        <v>25</v>
      </c>
      <c r="Y30" s="26">
        <v>0.4</v>
      </c>
      <c r="Z30" s="26">
        <v>1.5</v>
      </c>
      <c r="AA30" s="26">
        <v>1.1000000000000001</v>
      </c>
      <c r="AB30" s="27">
        <v>20.2</v>
      </c>
      <c r="AC30" s="32">
        <v>0.16</v>
      </c>
      <c r="AD30" s="30"/>
      <c r="AE30" s="209" t="s">
        <v>146</v>
      </c>
      <c r="AF30" s="210"/>
      <c r="AG30" s="25">
        <v>25</v>
      </c>
      <c r="AH30" s="26">
        <v>0.4</v>
      </c>
      <c r="AI30" s="26">
        <v>1.544</v>
      </c>
      <c r="AJ30" s="26">
        <v>1.1000000000000001</v>
      </c>
      <c r="AK30" s="27">
        <v>20.2</v>
      </c>
      <c r="AL30" s="32">
        <v>0.16</v>
      </c>
    </row>
    <row r="31" spans="1:38" x14ac:dyDescent="0.25">
      <c r="A31" s="13"/>
      <c r="B31" s="250" t="s">
        <v>36</v>
      </c>
      <c r="C31" s="249"/>
      <c r="D31" s="14">
        <v>20</v>
      </c>
      <c r="E31" s="15">
        <v>1</v>
      </c>
      <c r="F31" s="16">
        <v>0.36</v>
      </c>
      <c r="G31" s="15">
        <v>9.9</v>
      </c>
      <c r="H31" s="16">
        <v>45.6</v>
      </c>
      <c r="I31" s="21"/>
      <c r="J31" s="13"/>
      <c r="K31" s="260" t="s">
        <v>36</v>
      </c>
      <c r="L31" s="260"/>
      <c r="M31" s="14">
        <v>25</v>
      </c>
      <c r="N31" s="16">
        <v>1.47</v>
      </c>
      <c r="O31" s="16">
        <v>0.45</v>
      </c>
      <c r="P31" s="16">
        <v>13.11</v>
      </c>
      <c r="Q31" s="16">
        <v>59.634889999999999</v>
      </c>
      <c r="R31" s="20"/>
      <c r="U31" s="13"/>
      <c r="V31" s="250" t="s">
        <v>36</v>
      </c>
      <c r="W31" s="249"/>
      <c r="X31" s="14">
        <v>20</v>
      </c>
      <c r="Y31" s="15">
        <v>1</v>
      </c>
      <c r="Z31" s="16">
        <v>0.36</v>
      </c>
      <c r="AA31" s="15">
        <v>9.9</v>
      </c>
      <c r="AB31" s="16">
        <v>45.6</v>
      </c>
      <c r="AC31" s="21"/>
      <c r="AD31" s="13"/>
      <c r="AE31" s="260" t="s">
        <v>36</v>
      </c>
      <c r="AF31" s="260"/>
      <c r="AG31" s="14">
        <v>25</v>
      </c>
      <c r="AH31" s="16">
        <v>1.47</v>
      </c>
      <c r="AI31" s="16">
        <v>0.45</v>
      </c>
      <c r="AJ31" s="16">
        <v>13.11</v>
      </c>
      <c r="AK31" s="16">
        <v>59.634889999999999</v>
      </c>
      <c r="AL31" s="20"/>
    </row>
    <row r="32" spans="1:38" x14ac:dyDescent="0.25">
      <c r="A32" s="13"/>
      <c r="B32" s="250" t="s">
        <v>23</v>
      </c>
      <c r="C32" s="249"/>
      <c r="D32" s="14">
        <v>20</v>
      </c>
      <c r="E32" s="15">
        <v>1.51</v>
      </c>
      <c r="F32" s="16">
        <v>0.54220000000000002</v>
      </c>
      <c r="G32" s="15">
        <v>9.7200000000000006</v>
      </c>
      <c r="H32" s="16">
        <v>48.64</v>
      </c>
      <c r="I32" s="21"/>
      <c r="J32" s="13"/>
      <c r="K32" s="260" t="s">
        <v>23</v>
      </c>
      <c r="L32" s="260"/>
      <c r="M32" s="14">
        <v>20</v>
      </c>
      <c r="N32" s="15">
        <v>1.5</v>
      </c>
      <c r="O32" s="16">
        <v>0.54220000000000002</v>
      </c>
      <c r="P32" s="15">
        <v>9.7200000000000006</v>
      </c>
      <c r="Q32" s="16">
        <v>48.64</v>
      </c>
      <c r="R32" s="21"/>
      <c r="U32" s="13"/>
      <c r="V32" s="250" t="s">
        <v>23</v>
      </c>
      <c r="W32" s="249"/>
      <c r="X32" s="14">
        <v>20</v>
      </c>
      <c r="Y32" s="15">
        <v>1.51</v>
      </c>
      <c r="Z32" s="16">
        <v>0.54220000000000002</v>
      </c>
      <c r="AA32" s="15">
        <v>9.7200000000000006</v>
      </c>
      <c r="AB32" s="16">
        <v>48.64</v>
      </c>
      <c r="AC32" s="21"/>
      <c r="AD32" s="13"/>
      <c r="AE32" s="260" t="s">
        <v>23</v>
      </c>
      <c r="AF32" s="260"/>
      <c r="AG32" s="14">
        <v>20</v>
      </c>
      <c r="AH32" s="15">
        <v>1.5</v>
      </c>
      <c r="AI32" s="16">
        <v>0.54220000000000002</v>
      </c>
      <c r="AJ32" s="15">
        <v>9.7200000000000006</v>
      </c>
      <c r="AK32" s="16">
        <v>48.64</v>
      </c>
      <c r="AL32" s="21"/>
    </row>
    <row r="33" spans="1:38" x14ac:dyDescent="0.25">
      <c r="A33" s="13">
        <v>394</v>
      </c>
      <c r="B33" s="250" t="s">
        <v>73</v>
      </c>
      <c r="C33" s="249"/>
      <c r="D33" s="14">
        <v>150</v>
      </c>
      <c r="E33" s="15">
        <v>1.1000000000000001</v>
      </c>
      <c r="F33" s="15">
        <v>1.2</v>
      </c>
      <c r="G33" s="15">
        <v>9.3000000000000007</v>
      </c>
      <c r="H33" s="16">
        <v>53.2</v>
      </c>
      <c r="I33" s="17">
        <v>0.5</v>
      </c>
      <c r="J33" s="13">
        <v>394</v>
      </c>
      <c r="K33" s="260" t="s">
        <v>73</v>
      </c>
      <c r="L33" s="260"/>
      <c r="M33" s="14">
        <v>180</v>
      </c>
      <c r="N33" s="15">
        <v>1.5</v>
      </c>
      <c r="O33" s="15">
        <v>1.74444</v>
      </c>
      <c r="P33" s="15">
        <v>12.1</v>
      </c>
      <c r="Q33" s="15">
        <v>65.5</v>
      </c>
      <c r="R33" s="20">
        <v>0.56000000000000005</v>
      </c>
      <c r="U33" s="13">
        <v>394</v>
      </c>
      <c r="V33" s="250" t="s">
        <v>73</v>
      </c>
      <c r="W33" s="249"/>
      <c r="X33" s="14">
        <v>150</v>
      </c>
      <c r="Y33" s="15">
        <v>1.1000000000000001</v>
      </c>
      <c r="Z33" s="15">
        <v>1.2</v>
      </c>
      <c r="AA33" s="15">
        <v>9.3000000000000007</v>
      </c>
      <c r="AB33" s="16">
        <v>53.2</v>
      </c>
      <c r="AC33" s="17">
        <v>0.5</v>
      </c>
      <c r="AD33" s="13">
        <v>394</v>
      </c>
      <c r="AE33" s="260" t="s">
        <v>73</v>
      </c>
      <c r="AF33" s="260"/>
      <c r="AG33" s="14">
        <v>180</v>
      </c>
      <c r="AH33" s="15">
        <v>1.5</v>
      </c>
      <c r="AI33" s="15">
        <v>1.74444</v>
      </c>
      <c r="AJ33" s="15">
        <v>12.1</v>
      </c>
      <c r="AK33" s="15">
        <v>65.5</v>
      </c>
      <c r="AL33" s="20">
        <v>0.56000000000000005</v>
      </c>
    </row>
    <row r="34" spans="1:38" ht="15.75" thickBot="1" x14ac:dyDescent="0.3">
      <c r="A34" s="54"/>
      <c r="B34" s="268" t="s">
        <v>147</v>
      </c>
      <c r="C34" s="241"/>
      <c r="D34" s="55">
        <v>20</v>
      </c>
      <c r="E34" s="56">
        <v>0.02</v>
      </c>
      <c r="F34" s="56">
        <v>0</v>
      </c>
      <c r="G34" s="56">
        <v>15.6</v>
      </c>
      <c r="H34" s="56">
        <v>66.7</v>
      </c>
      <c r="I34" s="57"/>
      <c r="J34" s="54"/>
      <c r="K34" s="268" t="s">
        <v>147</v>
      </c>
      <c r="L34" s="241"/>
      <c r="M34" s="55">
        <v>20</v>
      </c>
      <c r="N34" s="56">
        <v>0.02</v>
      </c>
      <c r="O34" s="56">
        <v>0</v>
      </c>
      <c r="P34" s="56">
        <v>15.6</v>
      </c>
      <c r="Q34" s="56">
        <v>66.7</v>
      </c>
      <c r="R34" s="57"/>
      <c r="U34" s="54"/>
      <c r="V34" s="268" t="s">
        <v>147</v>
      </c>
      <c r="W34" s="241"/>
      <c r="X34" s="55">
        <v>20</v>
      </c>
      <c r="Y34" s="56">
        <v>0.02</v>
      </c>
      <c r="Z34" s="56">
        <v>0</v>
      </c>
      <c r="AA34" s="56">
        <v>15.6</v>
      </c>
      <c r="AB34" s="56">
        <v>66.7</v>
      </c>
      <c r="AC34" s="57"/>
      <c r="AD34" s="54"/>
      <c r="AE34" s="268" t="s">
        <v>147</v>
      </c>
      <c r="AF34" s="241"/>
      <c r="AG34" s="55">
        <v>20</v>
      </c>
      <c r="AH34" s="56">
        <v>0.02</v>
      </c>
      <c r="AI34" s="56">
        <v>0</v>
      </c>
      <c r="AJ34" s="56">
        <v>15.6</v>
      </c>
      <c r="AK34" s="56">
        <v>66.7</v>
      </c>
      <c r="AL34" s="57"/>
    </row>
    <row r="35" spans="1:38" ht="24" x14ac:dyDescent="0.25">
      <c r="A35" s="269" t="s">
        <v>148</v>
      </c>
      <c r="B35" s="270"/>
      <c r="C35" s="270"/>
      <c r="D35" s="271"/>
      <c r="E35" s="238" t="s">
        <v>11</v>
      </c>
      <c r="F35" s="238"/>
      <c r="G35" s="238"/>
      <c r="H35" s="237" t="s">
        <v>12</v>
      </c>
      <c r="I35" s="34" t="s">
        <v>13</v>
      </c>
      <c r="J35" s="269" t="s">
        <v>310</v>
      </c>
      <c r="K35" s="270"/>
      <c r="L35" s="270"/>
      <c r="M35" s="271"/>
      <c r="N35" s="238" t="s">
        <v>11</v>
      </c>
      <c r="O35" s="238"/>
      <c r="P35" s="238"/>
      <c r="Q35" s="237" t="s">
        <v>12</v>
      </c>
      <c r="R35" s="34" t="s">
        <v>13</v>
      </c>
      <c r="U35" s="269" t="s">
        <v>148</v>
      </c>
      <c r="V35" s="270"/>
      <c r="W35" s="270"/>
      <c r="X35" s="271"/>
      <c r="Y35" s="238" t="s">
        <v>11</v>
      </c>
      <c r="Z35" s="238"/>
      <c r="AA35" s="238"/>
      <c r="AB35" s="237" t="s">
        <v>12</v>
      </c>
      <c r="AC35" s="34" t="s">
        <v>13</v>
      </c>
      <c r="AD35" s="269" t="s">
        <v>310</v>
      </c>
      <c r="AE35" s="270"/>
      <c r="AF35" s="270"/>
      <c r="AG35" s="271"/>
      <c r="AH35" s="238" t="s">
        <v>11</v>
      </c>
      <c r="AI35" s="238"/>
      <c r="AJ35" s="238"/>
      <c r="AK35" s="237" t="s">
        <v>12</v>
      </c>
      <c r="AL35" s="34" t="s">
        <v>13</v>
      </c>
    </row>
    <row r="36" spans="1:38" x14ac:dyDescent="0.25">
      <c r="A36" s="272"/>
      <c r="B36" s="273"/>
      <c r="C36" s="273"/>
      <c r="D36" s="274"/>
      <c r="E36" s="123" t="s">
        <v>14</v>
      </c>
      <c r="F36" s="123" t="s">
        <v>15</v>
      </c>
      <c r="G36" s="123" t="s">
        <v>16</v>
      </c>
      <c r="H36" s="239"/>
      <c r="I36" s="36" t="s">
        <v>17</v>
      </c>
      <c r="J36" s="272"/>
      <c r="K36" s="273"/>
      <c r="L36" s="273"/>
      <c r="M36" s="274"/>
      <c r="N36" s="123" t="s">
        <v>14</v>
      </c>
      <c r="O36" s="123" t="s">
        <v>15</v>
      </c>
      <c r="P36" s="123" t="s">
        <v>16</v>
      </c>
      <c r="Q36" s="239"/>
      <c r="R36" s="36" t="s">
        <v>17</v>
      </c>
      <c r="U36" s="272"/>
      <c r="V36" s="273"/>
      <c r="W36" s="273"/>
      <c r="X36" s="274"/>
      <c r="Y36" s="123" t="s">
        <v>14</v>
      </c>
      <c r="Z36" s="123" t="s">
        <v>15</v>
      </c>
      <c r="AA36" s="123" t="s">
        <v>16</v>
      </c>
      <c r="AB36" s="239"/>
      <c r="AC36" s="36" t="s">
        <v>17</v>
      </c>
      <c r="AD36" s="272"/>
      <c r="AE36" s="273"/>
      <c r="AF36" s="273"/>
      <c r="AG36" s="274"/>
      <c r="AH36" s="123" t="s">
        <v>14</v>
      </c>
      <c r="AI36" s="123" t="s">
        <v>15</v>
      </c>
      <c r="AJ36" s="123" t="s">
        <v>16</v>
      </c>
      <c r="AK36" s="239"/>
      <c r="AL36" s="36" t="s">
        <v>17</v>
      </c>
    </row>
    <row r="37" spans="1:38" ht="15.75" thickBot="1" x14ac:dyDescent="0.3">
      <c r="A37" s="275"/>
      <c r="B37" s="276"/>
      <c r="C37" s="276"/>
      <c r="D37" s="277"/>
      <c r="E37" s="37">
        <f>E34+E33+E32+E31+E30+E29+E27+E26+E24+E23+E21+E20+E19+E18+E17+E15+E13+E12+E11+E10+E9</f>
        <v>49.910000000000004</v>
      </c>
      <c r="F37" s="37">
        <f>F34+F33+F32+F31+F30+F29+F27+F26+F24+F23+F21+F20+F19+F18+F17+F15+F13+F12+F11+F10+F9</f>
        <v>55.346599999999995</v>
      </c>
      <c r="G37" s="37">
        <f>G34+G33+G32+G31+G30+G29+G27+G26+G24+G23+G21+G20+G19+G18+G17+G15+G13+G12+G11+G10+G9</f>
        <v>225.62000000000006</v>
      </c>
      <c r="H37" s="37">
        <f>H34+H33+H32+H31+H30+H29+H27+H26+H24+H23+H21+H20+H19+H18+H17+H15+H13+H12+H11+H10+H9</f>
        <v>1732.82</v>
      </c>
      <c r="I37" s="38">
        <f>I34+I33+I32+I31+I30+I29+I27+I26+I24+I23+I21+I20+I19+I18+I17+I15+I13+I12+I11+I10+I9</f>
        <v>37.299999999999997</v>
      </c>
      <c r="J37" s="275"/>
      <c r="K37" s="276"/>
      <c r="L37" s="276"/>
      <c r="M37" s="277"/>
      <c r="N37" s="37">
        <f>N34+N33+N32+N31+N30+N29+N27+N26+N24+N23+N21+N20+N19+N18+N17+N15+N13+N12+N11+N10+N9</f>
        <v>63.11999999999999</v>
      </c>
      <c r="O37" s="37">
        <f>O34+O33+O32+O31+O30+O29+O27+O26+O24+O23+O21+O20+O19+O18+O17+O15+O13+O12+O11+O10+O9</f>
        <v>71.562279999999987</v>
      </c>
      <c r="P37" s="37">
        <f>P34+P33+P32+P31+P30+P29+P27+P26+P24+P23+P21+P20+P19+P18+P17+P15+P13+P12+P11+P10+P9</f>
        <v>277.17700000000002</v>
      </c>
      <c r="Q37" s="37">
        <f>Q34+Q33+Q32+Q31+Q30+Q29+Q27+Q26+Q24+Q23+Q21+Q20+Q19+Q18+Q17+Q15+Q13+Q12+Q11+Q10+Q9</f>
        <v>2132.7597799999999</v>
      </c>
      <c r="R37" s="38">
        <f>R34+R33+R32+R31+R30+R29+R27+R26+R24+R23+R21+R20+R19+R18+R17+R15+R13+R12+R11+R10+R9</f>
        <v>45.62</v>
      </c>
      <c r="U37" s="275"/>
      <c r="V37" s="276"/>
      <c r="W37" s="276"/>
      <c r="X37" s="277"/>
      <c r="Y37" s="37">
        <f>Y34+Y33+Y32+Y31+Y30+Y29+Y27+Y26+Y24+Y23+Y21+Y20+Y19+Y18+Y17+Y15+Y13+Y12+Y11+Y10+Y9</f>
        <v>49.910000000000004</v>
      </c>
      <c r="Z37" s="37">
        <f>Z34+Z33+Z32+Z31+Z30+Z29+Z27+Z26+Z24+Z23+Z21+Z20+Z19+Z18+Z17+Z15+Z13+Z12+Z11+Z10+Z9</f>
        <v>55.346599999999995</v>
      </c>
      <c r="AA37" s="37">
        <f>AA34+AA33+AA32+AA31+AA30+AA29+AA27+AA26+AA24+AA23+AA21+AA20+AA19+AA18+AA17+AA15+AA13+AA12+AA11+AA10+AA9</f>
        <v>225.62000000000006</v>
      </c>
      <c r="AB37" s="37">
        <f>AB34+AB33+AB32+AB31+AB30+AB29+AB27+AB26+AB24+AB23+AB21+AB20+AB19+AB18+AB17+AB15+AB13+AB12+AB11+AB10+AB9</f>
        <v>1732.82</v>
      </c>
      <c r="AC37" s="38">
        <f>AC34+AC33+AC32+AC31+AC30+AC29+AC27+AC26+AC24+AC23+AC21+AC20+AC19+AC18+AC17+AC15+AC13+AC12+AC11+AC10+AC9</f>
        <v>37.299999999999997</v>
      </c>
      <c r="AD37" s="275"/>
      <c r="AE37" s="276"/>
      <c r="AF37" s="276"/>
      <c r="AG37" s="277"/>
      <c r="AH37" s="37">
        <f>AH34+AH33+AH32+AH31+AH30+AH29+AH27+AH26+AH24+AH23+AH21+AH20+AH19+AH18+AH17+AH15+AH13+AH12+AH11+AH10+AH9</f>
        <v>63.11999999999999</v>
      </c>
      <c r="AI37" s="37">
        <f>AI34+AI33+AI32+AI31+AI30+AI29+AI27+AI26+AI24+AI23+AI21+AI20+AI19+AI18+AI17+AI15+AI13+AI12+AI11+AI10+AI9</f>
        <v>71.562279999999987</v>
      </c>
      <c r="AJ37" s="37">
        <f>AJ34+AJ33+AJ32+AJ31+AJ30+AJ29+AJ27+AJ26+AJ24+AJ23+AJ21+AJ20+AJ19+AJ18+AJ17+AJ15+AJ13+AJ12+AJ11+AJ10+AJ9</f>
        <v>277.17700000000002</v>
      </c>
      <c r="AK37" s="37">
        <f>AK34+AK33+AK32+AK31+AK30+AK29+AK27+AK26+AK24+AK23+AK21+AK20+AK19+AK18+AK17+AK15+AK13+AK12+AK11+AK10+AK9</f>
        <v>2132.7597799999999</v>
      </c>
      <c r="AL37" s="38">
        <f>AL34+AL33+AL32+AL31+AL30+AL29+AL27+AL26+AL24+AL23+AL21+AL20+AL19+AL18+AL17+AL15+AL13+AL12+AL11+AL10+AL9</f>
        <v>45.62</v>
      </c>
    </row>
    <row r="38" spans="1:38" x14ac:dyDescent="0.25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</row>
  </sheetData>
  <mergeCells count="142">
    <mergeCell ref="U35:X37"/>
    <mergeCell ref="Y35:AA35"/>
    <mergeCell ref="AB35:AB36"/>
    <mergeCell ref="AD35:AG37"/>
    <mergeCell ref="AH35:AJ35"/>
    <mergeCell ref="AK35:AK36"/>
    <mergeCell ref="V32:W32"/>
    <mergeCell ref="AE32:AF32"/>
    <mergeCell ref="V33:W33"/>
    <mergeCell ref="AE33:AF33"/>
    <mergeCell ref="V34:W34"/>
    <mergeCell ref="AE34:AF34"/>
    <mergeCell ref="V29:W29"/>
    <mergeCell ref="AE29:AF29"/>
    <mergeCell ref="V30:W30"/>
    <mergeCell ref="AE30:AF30"/>
    <mergeCell ref="V31:W31"/>
    <mergeCell ref="AE31:AF31"/>
    <mergeCell ref="V26:W26"/>
    <mergeCell ref="AE26:AF26"/>
    <mergeCell ref="V27:W27"/>
    <mergeCell ref="AE27:AF27"/>
    <mergeCell ref="U28:AC28"/>
    <mergeCell ref="AD28:AL28"/>
    <mergeCell ref="AE22:AF22"/>
    <mergeCell ref="V23:W23"/>
    <mergeCell ref="AE23:AF23"/>
    <mergeCell ref="V24:W24"/>
    <mergeCell ref="AE24:AF24"/>
    <mergeCell ref="U25:AC25"/>
    <mergeCell ref="AD25:AL25"/>
    <mergeCell ref="V19:W19"/>
    <mergeCell ref="AE19:AF19"/>
    <mergeCell ref="V20:W20"/>
    <mergeCell ref="AE20:AF20"/>
    <mergeCell ref="V21:W21"/>
    <mergeCell ref="AE21:AF21"/>
    <mergeCell ref="U16:AC16"/>
    <mergeCell ref="AD16:AL16"/>
    <mergeCell ref="V17:W17"/>
    <mergeCell ref="AE17:AF17"/>
    <mergeCell ref="V18:W18"/>
    <mergeCell ref="AE18:AF18"/>
    <mergeCell ref="V13:W13"/>
    <mergeCell ref="AE13:AF13"/>
    <mergeCell ref="U14:AC14"/>
    <mergeCell ref="AD14:AL14"/>
    <mergeCell ref="V15:W15"/>
    <mergeCell ref="AE15:AF15"/>
    <mergeCell ref="V10:W10"/>
    <mergeCell ref="AE10:AF10"/>
    <mergeCell ref="V11:W11"/>
    <mergeCell ref="AE11:AF11"/>
    <mergeCell ref="V12:W12"/>
    <mergeCell ref="AE12:AF12"/>
    <mergeCell ref="AH6:AJ6"/>
    <mergeCell ref="AK6:AK7"/>
    <mergeCell ref="U8:AC8"/>
    <mergeCell ref="AD8:AL8"/>
    <mergeCell ref="V9:W9"/>
    <mergeCell ref="AE9:AF9"/>
    <mergeCell ref="X3:AB3"/>
    <mergeCell ref="AG3:AK3"/>
    <mergeCell ref="U6:U7"/>
    <mergeCell ref="V6:W7"/>
    <mergeCell ref="X6:X7"/>
    <mergeCell ref="Y6:AA6"/>
    <mergeCell ref="AB6:AB7"/>
    <mergeCell ref="AD6:AD7"/>
    <mergeCell ref="AE6:AF7"/>
    <mergeCell ref="AG6:AG7"/>
    <mergeCell ref="A35:D37"/>
    <mergeCell ref="E35:G35"/>
    <mergeCell ref="H35:H36"/>
    <mergeCell ref="J35:M37"/>
    <mergeCell ref="N35:P35"/>
    <mergeCell ref="Q35:Q36"/>
    <mergeCell ref="B32:C32"/>
    <mergeCell ref="K32:L32"/>
    <mergeCell ref="B33:C33"/>
    <mergeCell ref="K33:L33"/>
    <mergeCell ref="B34:C34"/>
    <mergeCell ref="K34:L34"/>
    <mergeCell ref="B29:C29"/>
    <mergeCell ref="K29:L29"/>
    <mergeCell ref="B30:C30"/>
    <mergeCell ref="K30:L30"/>
    <mergeCell ref="B31:C31"/>
    <mergeCell ref="K31:L31"/>
    <mergeCell ref="B26:C26"/>
    <mergeCell ref="K26:L26"/>
    <mergeCell ref="B27:C27"/>
    <mergeCell ref="K27:L27"/>
    <mergeCell ref="A28:I28"/>
    <mergeCell ref="J28:R28"/>
    <mergeCell ref="K22:L22"/>
    <mergeCell ref="B23:C23"/>
    <mergeCell ref="K23:L23"/>
    <mergeCell ref="B24:C24"/>
    <mergeCell ref="K24:L24"/>
    <mergeCell ref="A25:I25"/>
    <mergeCell ref="J25:R25"/>
    <mergeCell ref="B19:C19"/>
    <mergeCell ref="K19:L19"/>
    <mergeCell ref="B20:C20"/>
    <mergeCell ref="K20:L20"/>
    <mergeCell ref="B21:C21"/>
    <mergeCell ref="K21:L21"/>
    <mergeCell ref="A16:I16"/>
    <mergeCell ref="J16:R16"/>
    <mergeCell ref="B17:C17"/>
    <mergeCell ref="K17:L17"/>
    <mergeCell ref="B18:C18"/>
    <mergeCell ref="K18:L18"/>
    <mergeCell ref="B13:C13"/>
    <mergeCell ref="K13:L13"/>
    <mergeCell ref="A14:I14"/>
    <mergeCell ref="J14:R14"/>
    <mergeCell ref="B15:C15"/>
    <mergeCell ref="K15:L15"/>
    <mergeCell ref="B10:C10"/>
    <mergeCell ref="K10:L10"/>
    <mergeCell ref="B11:C11"/>
    <mergeCell ref="K11:L11"/>
    <mergeCell ref="B12:C12"/>
    <mergeCell ref="K12:L12"/>
    <mergeCell ref="N6:P6"/>
    <mergeCell ref="Q6:Q7"/>
    <mergeCell ref="A8:I8"/>
    <mergeCell ref="J8:R8"/>
    <mergeCell ref="B9:C9"/>
    <mergeCell ref="K9:L9"/>
    <mergeCell ref="D3:H3"/>
    <mergeCell ref="M3:Q3"/>
    <mergeCell ref="A6:A7"/>
    <mergeCell ref="B6:C7"/>
    <mergeCell ref="D6:D7"/>
    <mergeCell ref="E6:G6"/>
    <mergeCell ref="H6:H7"/>
    <mergeCell ref="J6:J7"/>
    <mergeCell ref="K6:L7"/>
    <mergeCell ref="M6:M7"/>
  </mergeCells>
  <pageMargins left="0.7" right="0.7" top="0.75" bottom="0.75" header="0.3" footer="0.3"/>
  <pageSetup paperSize="9" scale="80" orientation="landscape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M36"/>
  <sheetViews>
    <sheetView workbookViewId="0">
      <selection activeCell="V36" sqref="V36"/>
    </sheetView>
  </sheetViews>
  <sheetFormatPr defaultRowHeight="15" x14ac:dyDescent="0.25"/>
  <cols>
    <col min="3" max="3" width="19.7109375" customWidth="1"/>
    <col min="5" max="5" width="0.140625" customWidth="1"/>
    <col min="6" max="7" width="8.85546875" hidden="1" customWidth="1"/>
    <col min="8" max="8" width="8.85546875" customWidth="1"/>
    <col min="9" max="9" width="0.28515625" customWidth="1"/>
    <col min="10" max="12" width="8.85546875" hidden="1" customWidth="1"/>
    <col min="13" max="13" width="8.7109375" customWidth="1"/>
    <col min="14" max="16" width="8.85546875" hidden="1" customWidth="1"/>
    <col min="18" max="18" width="0.140625" customWidth="1"/>
    <col min="20" max="20" width="0.140625" customWidth="1"/>
    <col min="21" max="21" width="8.85546875" hidden="1" customWidth="1"/>
    <col min="24" max="24" width="22.42578125" customWidth="1"/>
    <col min="26" max="28" width="8.85546875" hidden="1" customWidth="1"/>
    <col min="30" max="30" width="0.140625" customWidth="1"/>
    <col min="31" max="33" width="8.85546875" hidden="1" customWidth="1"/>
    <col min="35" max="37" width="8.85546875" hidden="1" customWidth="1"/>
    <col min="39" max="39" width="8.85546875" hidden="1" customWidth="1"/>
  </cols>
  <sheetData>
    <row r="1" spans="1:39" x14ac:dyDescent="0.25">
      <c r="A1" s="1">
        <v>6</v>
      </c>
      <c r="B1" s="5" t="s">
        <v>1</v>
      </c>
      <c r="C1" s="6">
        <v>6</v>
      </c>
      <c r="D1" s="2"/>
      <c r="E1" s="2"/>
      <c r="F1" s="2"/>
      <c r="G1" s="2"/>
      <c r="H1" s="3"/>
      <c r="I1" s="4"/>
      <c r="J1" s="77">
        <v>6</v>
      </c>
      <c r="K1" s="78" t="s">
        <v>1</v>
      </c>
      <c r="L1" s="79">
        <v>1</v>
      </c>
      <c r="M1" s="80"/>
      <c r="N1" s="80"/>
      <c r="O1" s="80"/>
      <c r="P1" s="80"/>
      <c r="Q1" s="81"/>
      <c r="R1" s="82"/>
      <c r="V1" s="1">
        <v>6</v>
      </c>
      <c r="W1" s="5" t="s">
        <v>1</v>
      </c>
      <c r="X1" s="6">
        <v>6</v>
      </c>
      <c r="Y1" s="2"/>
      <c r="Z1" s="2"/>
      <c r="AA1" s="2"/>
      <c r="AB1" s="2"/>
      <c r="AC1" s="3"/>
      <c r="AD1" s="4"/>
      <c r="AE1" s="77">
        <v>6</v>
      </c>
      <c r="AF1" s="78" t="s">
        <v>1</v>
      </c>
      <c r="AG1" s="79">
        <v>1</v>
      </c>
      <c r="AH1" s="80"/>
      <c r="AI1" s="80"/>
      <c r="AJ1" s="80"/>
      <c r="AK1" s="80"/>
      <c r="AL1" s="81"/>
      <c r="AM1" s="82"/>
    </row>
    <row r="2" spans="1:39" ht="1.1499999999999999" customHeight="1" x14ac:dyDescent="0.25">
      <c r="A2" s="1"/>
      <c r="B2" s="5" t="s">
        <v>2</v>
      </c>
      <c r="C2" s="6">
        <v>2</v>
      </c>
      <c r="D2" s="2"/>
      <c r="E2" s="2"/>
      <c r="F2" s="2"/>
      <c r="G2" s="2"/>
      <c r="H2" s="3"/>
      <c r="I2" s="4"/>
      <c r="J2" s="1"/>
      <c r="K2" s="5" t="s">
        <v>2</v>
      </c>
      <c r="L2" s="6">
        <v>2</v>
      </c>
      <c r="M2" s="2"/>
      <c r="N2" s="2"/>
      <c r="O2" s="2"/>
      <c r="P2" s="2"/>
      <c r="Q2" s="3"/>
      <c r="R2" s="4"/>
      <c r="V2" s="1"/>
      <c r="W2" s="5" t="s">
        <v>2</v>
      </c>
      <c r="X2" s="6">
        <v>2</v>
      </c>
      <c r="Y2" s="2"/>
      <c r="Z2" s="2"/>
      <c r="AA2" s="2"/>
      <c r="AB2" s="2"/>
      <c r="AC2" s="3"/>
      <c r="AD2" s="4"/>
      <c r="AE2" s="1"/>
      <c r="AF2" s="5" t="s">
        <v>2</v>
      </c>
      <c r="AG2" s="6">
        <v>2</v>
      </c>
      <c r="AH2" s="2"/>
      <c r="AI2" s="2"/>
      <c r="AJ2" s="2"/>
      <c r="AK2" s="2"/>
      <c r="AL2" s="3"/>
      <c r="AM2" s="4"/>
    </row>
    <row r="3" spans="1:39" hidden="1" x14ac:dyDescent="0.25">
      <c r="A3" s="1"/>
      <c r="B3" s="5" t="s">
        <v>3</v>
      </c>
      <c r="C3" s="7" t="s">
        <v>4</v>
      </c>
      <c r="D3" s="262" t="s">
        <v>5</v>
      </c>
      <c r="E3" s="262"/>
      <c r="F3" s="262"/>
      <c r="G3" s="262"/>
      <c r="H3" s="262"/>
      <c r="I3" s="4"/>
      <c r="J3" s="1"/>
      <c r="K3" s="5" t="s">
        <v>3</v>
      </c>
      <c r="L3" s="7" t="s">
        <v>4</v>
      </c>
      <c r="M3" s="262" t="s">
        <v>5</v>
      </c>
      <c r="N3" s="262"/>
      <c r="O3" s="262"/>
      <c r="P3" s="262"/>
      <c r="Q3" s="262"/>
      <c r="R3" s="4"/>
      <c r="V3" s="1"/>
      <c r="W3" s="5" t="s">
        <v>3</v>
      </c>
      <c r="X3" s="7" t="s">
        <v>4</v>
      </c>
      <c r="Y3" s="262" t="s">
        <v>5</v>
      </c>
      <c r="Z3" s="262"/>
      <c r="AA3" s="262"/>
      <c r="AB3" s="262"/>
      <c r="AC3" s="262"/>
      <c r="AD3" s="4"/>
      <c r="AE3" s="1"/>
      <c r="AF3" s="5" t="s">
        <v>3</v>
      </c>
      <c r="AG3" s="7" t="s">
        <v>4</v>
      </c>
      <c r="AH3" s="262" t="s">
        <v>5</v>
      </c>
      <c r="AI3" s="262"/>
      <c r="AJ3" s="262"/>
      <c r="AK3" s="262"/>
      <c r="AL3" s="262"/>
      <c r="AM3" s="4"/>
    </row>
    <row r="4" spans="1:39" ht="0.6" customHeight="1" x14ac:dyDescent="0.25">
      <c r="A4" s="50"/>
      <c r="B4" s="51"/>
      <c r="C4" s="9"/>
      <c r="D4" s="7"/>
      <c r="E4" s="7"/>
      <c r="F4" s="7"/>
      <c r="G4" s="7"/>
      <c r="H4" s="52"/>
      <c r="I4" s="53"/>
      <c r="J4" s="50"/>
      <c r="K4" s="51" t="s">
        <v>6</v>
      </c>
      <c r="L4" s="9" t="s">
        <v>292</v>
      </c>
      <c r="M4" s="7"/>
      <c r="N4" s="7"/>
      <c r="O4" s="7"/>
      <c r="P4" s="7"/>
      <c r="Q4" s="52"/>
      <c r="R4" s="53"/>
      <c r="V4" s="50"/>
      <c r="W4" s="51"/>
      <c r="X4" s="9"/>
      <c r="Y4" s="7"/>
      <c r="Z4" s="7"/>
      <c r="AA4" s="7"/>
      <c r="AB4" s="7"/>
      <c r="AC4" s="52"/>
      <c r="AD4" s="53"/>
      <c r="AE4" s="50"/>
      <c r="AF4" s="51" t="s">
        <v>6</v>
      </c>
      <c r="AG4" s="9" t="s">
        <v>292</v>
      </c>
      <c r="AH4" s="7"/>
      <c r="AI4" s="7"/>
      <c r="AJ4" s="7"/>
      <c r="AK4" s="7"/>
      <c r="AL4" s="52"/>
      <c r="AM4" s="53"/>
    </row>
    <row r="5" spans="1:39" x14ac:dyDescent="0.25">
      <c r="A5" s="1"/>
      <c r="B5" s="2"/>
      <c r="C5" s="99">
        <v>44447</v>
      </c>
      <c r="D5" s="2"/>
      <c r="E5" s="2"/>
      <c r="F5" s="2"/>
      <c r="G5" s="2"/>
      <c r="H5" s="3"/>
      <c r="I5" s="4"/>
      <c r="J5" s="1"/>
      <c r="K5" s="2"/>
      <c r="L5" s="2"/>
      <c r="M5" s="2"/>
      <c r="N5" s="2"/>
      <c r="O5" s="2"/>
      <c r="P5" s="2"/>
      <c r="Q5" s="3"/>
      <c r="R5" s="4"/>
      <c r="V5" s="1"/>
      <c r="W5" s="2"/>
      <c r="X5" s="99">
        <v>44447</v>
      </c>
      <c r="Y5" s="2"/>
      <c r="Z5" s="2"/>
      <c r="AA5" s="2"/>
      <c r="AB5" s="2"/>
      <c r="AC5" s="3"/>
      <c r="AD5" s="4"/>
      <c r="AE5" s="1"/>
      <c r="AF5" s="2"/>
      <c r="AG5" s="2"/>
      <c r="AH5" s="2"/>
      <c r="AI5" s="2"/>
      <c r="AJ5" s="2"/>
      <c r="AK5" s="2"/>
      <c r="AL5" s="3"/>
      <c r="AM5" s="4"/>
    </row>
    <row r="6" spans="1:39" ht="48" customHeight="1" x14ac:dyDescent="0.25">
      <c r="A6" s="233" t="s">
        <v>8</v>
      </c>
      <c r="B6" s="263" t="s">
        <v>9</v>
      </c>
      <c r="C6" s="264"/>
      <c r="D6" s="234" t="s">
        <v>375</v>
      </c>
      <c r="E6" s="234" t="s">
        <v>11</v>
      </c>
      <c r="F6" s="234"/>
      <c r="G6" s="234"/>
      <c r="H6" s="235" t="s">
        <v>12</v>
      </c>
      <c r="I6" s="12" t="s">
        <v>13</v>
      </c>
      <c r="J6" s="233" t="s">
        <v>8</v>
      </c>
      <c r="K6" s="234" t="s">
        <v>9</v>
      </c>
      <c r="L6" s="234"/>
      <c r="M6" s="234" t="s">
        <v>372</v>
      </c>
      <c r="N6" s="234" t="s">
        <v>11</v>
      </c>
      <c r="O6" s="234"/>
      <c r="P6" s="234"/>
      <c r="Q6" s="235" t="s">
        <v>12</v>
      </c>
      <c r="R6" s="12" t="s">
        <v>13</v>
      </c>
      <c r="V6" s="233" t="s">
        <v>8</v>
      </c>
      <c r="W6" s="263" t="s">
        <v>9</v>
      </c>
      <c r="X6" s="264"/>
      <c r="Y6" s="234" t="s">
        <v>375</v>
      </c>
      <c r="Z6" s="234" t="s">
        <v>11</v>
      </c>
      <c r="AA6" s="234"/>
      <c r="AB6" s="234"/>
      <c r="AC6" s="235" t="s">
        <v>12</v>
      </c>
      <c r="AD6" s="12" t="s">
        <v>13</v>
      </c>
      <c r="AE6" s="233" t="s">
        <v>8</v>
      </c>
      <c r="AF6" s="234" t="s">
        <v>9</v>
      </c>
      <c r="AG6" s="234"/>
      <c r="AH6" s="234" t="s">
        <v>372</v>
      </c>
      <c r="AI6" s="234" t="s">
        <v>11</v>
      </c>
      <c r="AJ6" s="234"/>
      <c r="AK6" s="234"/>
      <c r="AL6" s="235" t="s">
        <v>12</v>
      </c>
      <c r="AM6" s="12" t="s">
        <v>13</v>
      </c>
    </row>
    <row r="7" spans="1:39" hidden="1" x14ac:dyDescent="0.25">
      <c r="A7" s="233"/>
      <c r="B7" s="265"/>
      <c r="C7" s="266"/>
      <c r="D7" s="234"/>
      <c r="E7" s="120" t="s">
        <v>14</v>
      </c>
      <c r="F7" s="120" t="s">
        <v>15</v>
      </c>
      <c r="G7" s="120" t="s">
        <v>16</v>
      </c>
      <c r="H7" s="235"/>
      <c r="I7" s="12" t="s">
        <v>17</v>
      </c>
      <c r="J7" s="233"/>
      <c r="K7" s="234"/>
      <c r="L7" s="234"/>
      <c r="M7" s="234"/>
      <c r="N7" s="120" t="s">
        <v>14</v>
      </c>
      <c r="O7" s="120" t="s">
        <v>15</v>
      </c>
      <c r="P7" s="120" t="s">
        <v>16</v>
      </c>
      <c r="Q7" s="235"/>
      <c r="R7" s="12" t="s">
        <v>17</v>
      </c>
      <c r="V7" s="233"/>
      <c r="W7" s="265"/>
      <c r="X7" s="266"/>
      <c r="Y7" s="234"/>
      <c r="Z7" s="120" t="s">
        <v>14</v>
      </c>
      <c r="AA7" s="120" t="s">
        <v>15</v>
      </c>
      <c r="AB7" s="120" t="s">
        <v>16</v>
      </c>
      <c r="AC7" s="235"/>
      <c r="AD7" s="12" t="s">
        <v>17</v>
      </c>
      <c r="AE7" s="233"/>
      <c r="AF7" s="234"/>
      <c r="AG7" s="234"/>
      <c r="AH7" s="234"/>
      <c r="AI7" s="120" t="s">
        <v>14</v>
      </c>
      <c r="AJ7" s="120" t="s">
        <v>15</v>
      </c>
      <c r="AK7" s="120" t="s">
        <v>16</v>
      </c>
      <c r="AL7" s="235"/>
      <c r="AM7" s="12" t="s">
        <v>17</v>
      </c>
    </row>
    <row r="8" spans="1:39" x14ac:dyDescent="0.25">
      <c r="A8" s="261" t="s">
        <v>18</v>
      </c>
      <c r="B8" s="256"/>
      <c r="C8" s="256"/>
      <c r="D8" s="256"/>
      <c r="E8" s="256"/>
      <c r="F8" s="256"/>
      <c r="G8" s="256"/>
      <c r="H8" s="256"/>
      <c r="I8" s="257"/>
      <c r="J8" s="261"/>
      <c r="K8" s="256"/>
      <c r="L8" s="256"/>
      <c r="M8" s="256"/>
      <c r="N8" s="256"/>
      <c r="O8" s="256"/>
      <c r="P8" s="256"/>
      <c r="Q8" s="256"/>
      <c r="R8" s="257"/>
      <c r="V8" s="261" t="s">
        <v>18</v>
      </c>
      <c r="W8" s="256"/>
      <c r="X8" s="256"/>
      <c r="Y8" s="256"/>
      <c r="Z8" s="256"/>
      <c r="AA8" s="256"/>
      <c r="AB8" s="256"/>
      <c r="AC8" s="256"/>
      <c r="AD8" s="257"/>
      <c r="AE8" s="261"/>
      <c r="AF8" s="256"/>
      <c r="AG8" s="256"/>
      <c r="AH8" s="256"/>
      <c r="AI8" s="256"/>
      <c r="AJ8" s="256"/>
      <c r="AK8" s="256"/>
      <c r="AL8" s="256"/>
      <c r="AM8" s="257"/>
    </row>
    <row r="9" spans="1:39" ht="29.45" customHeight="1" x14ac:dyDescent="0.25">
      <c r="A9" s="13">
        <v>180</v>
      </c>
      <c r="B9" s="250" t="s">
        <v>122</v>
      </c>
      <c r="C9" s="249"/>
      <c r="D9" s="14">
        <v>150</v>
      </c>
      <c r="E9" s="15">
        <v>3.9</v>
      </c>
      <c r="F9" s="15">
        <v>7.6</v>
      </c>
      <c r="G9" s="15">
        <v>20.6</v>
      </c>
      <c r="H9" s="16">
        <v>215</v>
      </c>
      <c r="I9" s="17">
        <v>1.5</v>
      </c>
      <c r="J9" s="30">
        <v>180</v>
      </c>
      <c r="K9" s="260" t="s">
        <v>122</v>
      </c>
      <c r="L9" s="260"/>
      <c r="M9" s="14">
        <v>200</v>
      </c>
      <c r="N9" s="15">
        <v>5.2</v>
      </c>
      <c r="O9" s="15">
        <v>10.1</v>
      </c>
      <c r="P9" s="15">
        <v>31.1</v>
      </c>
      <c r="Q9" s="16">
        <v>305.8</v>
      </c>
      <c r="R9" s="20">
        <v>2</v>
      </c>
      <c r="V9" s="13">
        <v>180</v>
      </c>
      <c r="W9" s="250" t="s">
        <v>122</v>
      </c>
      <c r="X9" s="249"/>
      <c r="Y9" s="14">
        <v>150</v>
      </c>
      <c r="Z9" s="15">
        <v>3.9</v>
      </c>
      <c r="AA9" s="15">
        <v>7.6</v>
      </c>
      <c r="AB9" s="15">
        <v>20.6</v>
      </c>
      <c r="AC9" s="16">
        <v>215</v>
      </c>
      <c r="AD9" s="17">
        <v>1.5</v>
      </c>
      <c r="AE9" s="30">
        <v>180</v>
      </c>
      <c r="AF9" s="260" t="s">
        <v>122</v>
      </c>
      <c r="AG9" s="260"/>
      <c r="AH9" s="14">
        <v>200</v>
      </c>
      <c r="AI9" s="15">
        <v>5.2</v>
      </c>
      <c r="AJ9" s="15">
        <v>10.1</v>
      </c>
      <c r="AK9" s="15">
        <v>31.1</v>
      </c>
      <c r="AL9" s="16">
        <v>305.8</v>
      </c>
      <c r="AM9" s="20">
        <v>2</v>
      </c>
    </row>
    <row r="10" spans="1:39" x14ac:dyDescent="0.25">
      <c r="A10" s="19"/>
      <c r="B10" s="250" t="s">
        <v>22</v>
      </c>
      <c r="C10" s="249"/>
      <c r="D10" s="14">
        <v>7</v>
      </c>
      <c r="E10" s="16">
        <v>7.0000000000000007E-2</v>
      </c>
      <c r="F10" s="16">
        <v>5.5</v>
      </c>
      <c r="G10" s="16">
        <v>7.0000000000000007E-2</v>
      </c>
      <c r="H10" s="16">
        <v>49.6</v>
      </c>
      <c r="I10" s="20"/>
      <c r="J10" s="19"/>
      <c r="K10" s="260" t="s">
        <v>22</v>
      </c>
      <c r="L10" s="260"/>
      <c r="M10" s="14">
        <v>10</v>
      </c>
      <c r="N10" s="15">
        <v>0.1</v>
      </c>
      <c r="O10" s="15">
        <v>7.8</v>
      </c>
      <c r="P10" s="15">
        <v>0.1</v>
      </c>
      <c r="Q10" s="16">
        <v>70.900000000000006</v>
      </c>
      <c r="R10" s="21"/>
      <c r="V10" s="19"/>
      <c r="W10" s="250" t="s">
        <v>22</v>
      </c>
      <c r="X10" s="249"/>
      <c r="Y10" s="14">
        <v>7</v>
      </c>
      <c r="Z10" s="16">
        <v>7.0000000000000007E-2</v>
      </c>
      <c r="AA10" s="16">
        <v>5.5</v>
      </c>
      <c r="AB10" s="16">
        <v>7.0000000000000007E-2</v>
      </c>
      <c r="AC10" s="16">
        <v>49.6</v>
      </c>
      <c r="AD10" s="20"/>
      <c r="AE10" s="19"/>
      <c r="AF10" s="260" t="s">
        <v>22</v>
      </c>
      <c r="AG10" s="260"/>
      <c r="AH10" s="14">
        <v>10</v>
      </c>
      <c r="AI10" s="15">
        <v>0.1</v>
      </c>
      <c r="AJ10" s="15">
        <v>7.8</v>
      </c>
      <c r="AK10" s="15">
        <v>0.1</v>
      </c>
      <c r="AL10" s="16">
        <v>70.900000000000006</v>
      </c>
      <c r="AM10" s="21"/>
    </row>
    <row r="11" spans="1:39" x14ac:dyDescent="0.25">
      <c r="A11" s="13"/>
      <c r="B11" s="250" t="s">
        <v>23</v>
      </c>
      <c r="C11" s="249"/>
      <c r="D11" s="14">
        <v>20</v>
      </c>
      <c r="E11" s="15">
        <v>1.51</v>
      </c>
      <c r="F11" s="16">
        <v>0.54220000000000002</v>
      </c>
      <c r="G11" s="15">
        <v>9.7200000000000006</v>
      </c>
      <c r="H11" s="16">
        <v>48.64</v>
      </c>
      <c r="I11" s="21"/>
      <c r="J11" s="13"/>
      <c r="K11" s="260" t="s">
        <v>23</v>
      </c>
      <c r="L11" s="260"/>
      <c r="M11" s="14">
        <v>30</v>
      </c>
      <c r="N11" s="15">
        <v>2.9</v>
      </c>
      <c r="O11" s="16">
        <v>1.01</v>
      </c>
      <c r="P11" s="16">
        <v>15.6</v>
      </c>
      <c r="Q11" s="16">
        <v>79.099999999999994</v>
      </c>
      <c r="R11" s="20"/>
      <c r="V11" s="13"/>
      <c r="W11" s="250" t="s">
        <v>23</v>
      </c>
      <c r="X11" s="249"/>
      <c r="Y11" s="14">
        <v>20</v>
      </c>
      <c r="Z11" s="15">
        <v>1.51</v>
      </c>
      <c r="AA11" s="16">
        <v>0.54220000000000002</v>
      </c>
      <c r="AB11" s="15">
        <v>9.7200000000000006</v>
      </c>
      <c r="AC11" s="16">
        <v>48.64</v>
      </c>
      <c r="AD11" s="21"/>
      <c r="AE11" s="13"/>
      <c r="AF11" s="260" t="s">
        <v>23</v>
      </c>
      <c r="AG11" s="260"/>
      <c r="AH11" s="14">
        <v>30</v>
      </c>
      <c r="AI11" s="15">
        <v>2.9</v>
      </c>
      <c r="AJ11" s="16">
        <v>1.01</v>
      </c>
      <c r="AK11" s="16">
        <v>15.6</v>
      </c>
      <c r="AL11" s="16">
        <v>79.099999999999994</v>
      </c>
      <c r="AM11" s="20"/>
    </row>
    <row r="12" spans="1:39" ht="17.45" customHeight="1" x14ac:dyDescent="0.25">
      <c r="A12" s="13">
        <v>395</v>
      </c>
      <c r="B12" s="250" t="s">
        <v>24</v>
      </c>
      <c r="C12" s="249"/>
      <c r="D12" s="14">
        <v>150</v>
      </c>
      <c r="E12" s="15">
        <v>2.2000000000000002</v>
      </c>
      <c r="F12" s="15">
        <v>2.4</v>
      </c>
      <c r="G12" s="14">
        <v>14</v>
      </c>
      <c r="H12" s="16">
        <v>87.5</v>
      </c>
      <c r="I12" s="17">
        <v>1.4</v>
      </c>
      <c r="J12" s="13">
        <v>395</v>
      </c>
      <c r="K12" s="260" t="s">
        <v>277</v>
      </c>
      <c r="L12" s="260"/>
      <c r="M12" s="14">
        <v>180</v>
      </c>
      <c r="N12" s="15">
        <v>2.6</v>
      </c>
      <c r="O12" s="15">
        <v>2.9</v>
      </c>
      <c r="P12" s="15">
        <v>17</v>
      </c>
      <c r="Q12" s="15">
        <v>107.5</v>
      </c>
      <c r="R12" s="20">
        <v>1.7</v>
      </c>
      <c r="V12" s="13">
        <v>395</v>
      </c>
      <c r="W12" s="250" t="s">
        <v>24</v>
      </c>
      <c r="X12" s="249"/>
      <c r="Y12" s="14">
        <v>150</v>
      </c>
      <c r="Z12" s="15">
        <v>2.2000000000000002</v>
      </c>
      <c r="AA12" s="15">
        <v>2.4</v>
      </c>
      <c r="AB12" s="14">
        <v>14</v>
      </c>
      <c r="AC12" s="16">
        <v>87.5</v>
      </c>
      <c r="AD12" s="17">
        <v>1.4</v>
      </c>
      <c r="AE12" s="13">
        <v>395</v>
      </c>
      <c r="AF12" s="260" t="s">
        <v>277</v>
      </c>
      <c r="AG12" s="260"/>
      <c r="AH12" s="14">
        <v>180</v>
      </c>
      <c r="AI12" s="15">
        <v>2.6</v>
      </c>
      <c r="AJ12" s="15">
        <v>2.9</v>
      </c>
      <c r="AK12" s="15">
        <v>17</v>
      </c>
      <c r="AL12" s="15">
        <v>107.5</v>
      </c>
      <c r="AM12" s="20">
        <v>1.7</v>
      </c>
    </row>
    <row r="13" spans="1:39" x14ac:dyDescent="0.25">
      <c r="A13" s="13"/>
      <c r="B13" s="250" t="s">
        <v>395</v>
      </c>
      <c r="C13" s="249"/>
      <c r="D13" s="14">
        <v>40</v>
      </c>
      <c r="E13" s="15">
        <v>0.3</v>
      </c>
      <c r="F13" s="15">
        <v>0.1</v>
      </c>
      <c r="G13" s="14">
        <v>3</v>
      </c>
      <c r="H13" s="16">
        <v>15.2</v>
      </c>
      <c r="I13" s="17">
        <v>4.5</v>
      </c>
      <c r="J13" s="13"/>
      <c r="K13" s="260" t="s">
        <v>123</v>
      </c>
      <c r="L13" s="260"/>
      <c r="M13" s="14">
        <v>80</v>
      </c>
      <c r="N13" s="15">
        <v>0.6</v>
      </c>
      <c r="O13" s="15">
        <v>0.2</v>
      </c>
      <c r="P13" s="14">
        <v>6</v>
      </c>
      <c r="Q13" s="16">
        <v>30.4</v>
      </c>
      <c r="R13" s="17">
        <v>9</v>
      </c>
      <c r="V13" s="13"/>
      <c r="W13" s="250" t="s">
        <v>395</v>
      </c>
      <c r="X13" s="249"/>
      <c r="Y13" s="14">
        <v>40</v>
      </c>
      <c r="Z13" s="15">
        <v>0.3</v>
      </c>
      <c r="AA13" s="15">
        <v>0.1</v>
      </c>
      <c r="AB13" s="14">
        <v>3</v>
      </c>
      <c r="AC13" s="16">
        <v>15.2</v>
      </c>
      <c r="AD13" s="17">
        <v>4.5</v>
      </c>
      <c r="AE13" s="13"/>
      <c r="AF13" s="260" t="s">
        <v>123</v>
      </c>
      <c r="AG13" s="260"/>
      <c r="AH13" s="14">
        <v>80</v>
      </c>
      <c r="AI13" s="15">
        <v>0.6</v>
      </c>
      <c r="AJ13" s="15">
        <v>0.2</v>
      </c>
      <c r="AK13" s="14">
        <v>6</v>
      </c>
      <c r="AL13" s="16">
        <v>30.4</v>
      </c>
      <c r="AM13" s="17">
        <v>9</v>
      </c>
    </row>
    <row r="14" spans="1:39" x14ac:dyDescent="0.25">
      <c r="A14" s="261" t="s">
        <v>26</v>
      </c>
      <c r="B14" s="256"/>
      <c r="C14" s="256"/>
      <c r="D14" s="256"/>
      <c r="E14" s="256"/>
      <c r="F14" s="256"/>
      <c r="G14" s="256"/>
      <c r="H14" s="256"/>
      <c r="I14" s="257"/>
      <c r="J14" s="261"/>
      <c r="K14" s="256"/>
      <c r="L14" s="256"/>
      <c r="M14" s="256"/>
      <c r="N14" s="256"/>
      <c r="O14" s="256"/>
      <c r="P14" s="256"/>
      <c r="Q14" s="256"/>
      <c r="R14" s="257"/>
      <c r="V14" s="261" t="s">
        <v>26</v>
      </c>
      <c r="W14" s="256"/>
      <c r="X14" s="256"/>
      <c r="Y14" s="256"/>
      <c r="Z14" s="256"/>
      <c r="AA14" s="256"/>
      <c r="AB14" s="256"/>
      <c r="AC14" s="256"/>
      <c r="AD14" s="257"/>
      <c r="AE14" s="261"/>
      <c r="AF14" s="256"/>
      <c r="AG14" s="256"/>
      <c r="AH14" s="256"/>
      <c r="AI14" s="256"/>
      <c r="AJ14" s="256"/>
      <c r="AK14" s="256"/>
      <c r="AL14" s="256"/>
      <c r="AM14" s="257"/>
    </row>
    <row r="15" spans="1:39" x14ac:dyDescent="0.25">
      <c r="A15" s="22" t="s">
        <v>27</v>
      </c>
      <c r="B15" s="250" t="s">
        <v>75</v>
      </c>
      <c r="C15" s="249"/>
      <c r="D15" s="14">
        <v>100</v>
      </c>
      <c r="E15" s="15">
        <v>0.5</v>
      </c>
      <c r="F15" s="15">
        <v>0.1</v>
      </c>
      <c r="G15" s="15">
        <v>10.1</v>
      </c>
      <c r="H15" s="16">
        <v>43</v>
      </c>
      <c r="I15" s="23">
        <v>2</v>
      </c>
      <c r="J15" s="22" t="s">
        <v>27</v>
      </c>
      <c r="K15" s="260" t="s">
        <v>75</v>
      </c>
      <c r="L15" s="260"/>
      <c r="M15" s="14">
        <v>100</v>
      </c>
      <c r="N15" s="15">
        <v>0.5</v>
      </c>
      <c r="O15" s="15">
        <v>0.1</v>
      </c>
      <c r="P15" s="15">
        <v>10.1</v>
      </c>
      <c r="Q15" s="16">
        <v>43</v>
      </c>
      <c r="R15" s="23">
        <v>2</v>
      </c>
      <c r="V15" s="22" t="s">
        <v>27</v>
      </c>
      <c r="W15" s="250" t="s">
        <v>75</v>
      </c>
      <c r="X15" s="249"/>
      <c r="Y15" s="14">
        <v>100</v>
      </c>
      <c r="Z15" s="15">
        <v>0.5</v>
      </c>
      <c r="AA15" s="15">
        <v>0.1</v>
      </c>
      <c r="AB15" s="15">
        <v>10.1</v>
      </c>
      <c r="AC15" s="16">
        <v>43</v>
      </c>
      <c r="AD15" s="23">
        <v>2</v>
      </c>
      <c r="AE15" s="22" t="s">
        <v>27</v>
      </c>
      <c r="AF15" s="260" t="s">
        <v>75</v>
      </c>
      <c r="AG15" s="260"/>
      <c r="AH15" s="14">
        <v>100</v>
      </c>
      <c r="AI15" s="15">
        <v>0.5</v>
      </c>
      <c r="AJ15" s="15">
        <v>0.1</v>
      </c>
      <c r="AK15" s="15">
        <v>10.1</v>
      </c>
      <c r="AL15" s="16">
        <v>43</v>
      </c>
      <c r="AM15" s="23">
        <v>2</v>
      </c>
    </row>
    <row r="16" spans="1:39" x14ac:dyDescent="0.25">
      <c r="A16" s="261" t="s">
        <v>29</v>
      </c>
      <c r="B16" s="256"/>
      <c r="C16" s="256"/>
      <c r="D16" s="256"/>
      <c r="E16" s="256"/>
      <c r="F16" s="256"/>
      <c r="G16" s="256"/>
      <c r="H16" s="256"/>
      <c r="I16" s="257"/>
      <c r="J16" s="261"/>
      <c r="K16" s="256"/>
      <c r="L16" s="256"/>
      <c r="M16" s="256"/>
      <c r="N16" s="256"/>
      <c r="O16" s="256"/>
      <c r="P16" s="256"/>
      <c r="Q16" s="256"/>
      <c r="R16" s="257"/>
      <c r="V16" s="261" t="s">
        <v>29</v>
      </c>
      <c r="W16" s="256"/>
      <c r="X16" s="256"/>
      <c r="Y16" s="256"/>
      <c r="Z16" s="256"/>
      <c r="AA16" s="256"/>
      <c r="AB16" s="256"/>
      <c r="AC16" s="256"/>
      <c r="AD16" s="257"/>
      <c r="AE16" s="261"/>
      <c r="AF16" s="256"/>
      <c r="AG16" s="256"/>
      <c r="AH16" s="256"/>
      <c r="AI16" s="256"/>
      <c r="AJ16" s="256"/>
      <c r="AK16" s="256"/>
      <c r="AL16" s="256"/>
      <c r="AM16" s="257"/>
    </row>
    <row r="17" spans="1:39" ht="30" customHeight="1" x14ac:dyDescent="0.25">
      <c r="A17" s="30">
        <v>15</v>
      </c>
      <c r="B17" s="209" t="s">
        <v>398</v>
      </c>
      <c r="C17" s="210"/>
      <c r="D17" s="25">
        <v>40</v>
      </c>
      <c r="E17" s="26">
        <v>0.2</v>
      </c>
      <c r="F17" s="26">
        <v>3</v>
      </c>
      <c r="G17" s="26">
        <v>1.1000000000000001</v>
      </c>
      <c r="H17" s="27">
        <v>60.1</v>
      </c>
      <c r="I17" s="28">
        <v>6.6</v>
      </c>
      <c r="J17" s="30">
        <v>15</v>
      </c>
      <c r="K17" s="228" t="s">
        <v>302</v>
      </c>
      <c r="L17" s="228"/>
      <c r="M17" s="25">
        <v>60</v>
      </c>
      <c r="N17" s="26">
        <v>0.3</v>
      </c>
      <c r="O17" s="26">
        <v>4.5</v>
      </c>
      <c r="P17" s="26">
        <v>1.7</v>
      </c>
      <c r="Q17" s="27">
        <v>90.2</v>
      </c>
      <c r="R17" s="32">
        <v>8.25</v>
      </c>
      <c r="V17" s="30">
        <v>15</v>
      </c>
      <c r="W17" s="209" t="s">
        <v>398</v>
      </c>
      <c r="X17" s="210"/>
      <c r="Y17" s="25">
        <v>40</v>
      </c>
      <c r="Z17" s="26">
        <v>0.2</v>
      </c>
      <c r="AA17" s="26">
        <v>3</v>
      </c>
      <c r="AB17" s="26">
        <v>1.1000000000000001</v>
      </c>
      <c r="AC17" s="27">
        <v>60.1</v>
      </c>
      <c r="AD17" s="28">
        <v>6.6</v>
      </c>
      <c r="AE17" s="30">
        <v>15</v>
      </c>
      <c r="AF17" s="228" t="s">
        <v>302</v>
      </c>
      <c r="AG17" s="228"/>
      <c r="AH17" s="25">
        <v>60</v>
      </c>
      <c r="AI17" s="26">
        <v>0.3</v>
      </c>
      <c r="AJ17" s="26">
        <v>4.5</v>
      </c>
      <c r="AK17" s="26">
        <v>1.7</v>
      </c>
      <c r="AL17" s="27">
        <v>90.2</v>
      </c>
      <c r="AM17" s="32">
        <v>8.25</v>
      </c>
    </row>
    <row r="18" spans="1:39" ht="27" customHeight="1" x14ac:dyDescent="0.25">
      <c r="A18" s="30" t="s">
        <v>125</v>
      </c>
      <c r="B18" s="209" t="s">
        <v>126</v>
      </c>
      <c r="C18" s="210"/>
      <c r="D18" s="25">
        <v>165</v>
      </c>
      <c r="E18" s="26">
        <v>5.4</v>
      </c>
      <c r="F18" s="26">
        <v>7.2</v>
      </c>
      <c r="G18" s="26">
        <v>13.9</v>
      </c>
      <c r="H18" s="27">
        <v>106.6</v>
      </c>
      <c r="I18" s="28">
        <v>5.2</v>
      </c>
      <c r="J18" s="49" t="s">
        <v>125</v>
      </c>
      <c r="K18" s="260" t="s">
        <v>303</v>
      </c>
      <c r="L18" s="260"/>
      <c r="M18" s="14">
        <v>200</v>
      </c>
      <c r="N18" s="15">
        <v>6.5</v>
      </c>
      <c r="O18" s="15">
        <v>8.6999999999999993</v>
      </c>
      <c r="P18" s="15">
        <v>16.8</v>
      </c>
      <c r="Q18" s="16">
        <v>129.21</v>
      </c>
      <c r="R18" s="20">
        <v>6.3</v>
      </c>
      <c r="V18" s="30" t="s">
        <v>125</v>
      </c>
      <c r="W18" s="209" t="s">
        <v>126</v>
      </c>
      <c r="X18" s="210"/>
      <c r="Y18" s="25">
        <v>165</v>
      </c>
      <c r="Z18" s="26">
        <v>5.4</v>
      </c>
      <c r="AA18" s="26">
        <v>7.2</v>
      </c>
      <c r="AB18" s="26">
        <v>13.9</v>
      </c>
      <c r="AC18" s="27">
        <v>106.6</v>
      </c>
      <c r="AD18" s="28">
        <v>5.2</v>
      </c>
      <c r="AE18" s="49" t="s">
        <v>125</v>
      </c>
      <c r="AF18" s="260" t="s">
        <v>303</v>
      </c>
      <c r="AG18" s="260"/>
      <c r="AH18" s="14">
        <v>200</v>
      </c>
      <c r="AI18" s="15">
        <v>6.5</v>
      </c>
      <c r="AJ18" s="15">
        <v>8.6999999999999993</v>
      </c>
      <c r="AK18" s="15">
        <v>16.8</v>
      </c>
      <c r="AL18" s="16">
        <v>129.21</v>
      </c>
      <c r="AM18" s="20">
        <v>6.3</v>
      </c>
    </row>
    <row r="19" spans="1:39" x14ac:dyDescent="0.25">
      <c r="A19" s="30" t="s">
        <v>127</v>
      </c>
      <c r="B19" s="250" t="s">
        <v>128</v>
      </c>
      <c r="C19" s="249"/>
      <c r="D19" s="14">
        <v>150</v>
      </c>
      <c r="E19" s="15">
        <v>11.1</v>
      </c>
      <c r="F19" s="15">
        <v>14.9</v>
      </c>
      <c r="G19" s="15">
        <v>20.100000000000001</v>
      </c>
      <c r="H19" s="16">
        <v>272.3</v>
      </c>
      <c r="I19" s="20">
        <v>0.38</v>
      </c>
      <c r="J19" s="30" t="s">
        <v>127</v>
      </c>
      <c r="K19" s="228" t="s">
        <v>128</v>
      </c>
      <c r="L19" s="228"/>
      <c r="M19" s="25">
        <v>180</v>
      </c>
      <c r="N19" s="27">
        <v>13.32</v>
      </c>
      <c r="O19" s="27">
        <v>18.100000000000001</v>
      </c>
      <c r="P19" s="27">
        <v>25.2</v>
      </c>
      <c r="Q19" s="27">
        <v>330.5</v>
      </c>
      <c r="R19" s="32">
        <v>0.46</v>
      </c>
      <c r="V19" s="30" t="s">
        <v>127</v>
      </c>
      <c r="W19" s="250" t="s">
        <v>128</v>
      </c>
      <c r="X19" s="249"/>
      <c r="Y19" s="14">
        <v>150</v>
      </c>
      <c r="Z19" s="15">
        <v>11.1</v>
      </c>
      <c r="AA19" s="15">
        <v>14.9</v>
      </c>
      <c r="AB19" s="15">
        <v>20.100000000000001</v>
      </c>
      <c r="AC19" s="16">
        <v>272.3</v>
      </c>
      <c r="AD19" s="20">
        <v>0.38</v>
      </c>
      <c r="AE19" s="30" t="s">
        <v>127</v>
      </c>
      <c r="AF19" s="228" t="s">
        <v>128</v>
      </c>
      <c r="AG19" s="228"/>
      <c r="AH19" s="25">
        <v>180</v>
      </c>
      <c r="AI19" s="27">
        <v>13.32</v>
      </c>
      <c r="AJ19" s="27">
        <v>18.100000000000001</v>
      </c>
      <c r="AK19" s="27">
        <v>25.2</v>
      </c>
      <c r="AL19" s="27">
        <v>330.5</v>
      </c>
      <c r="AM19" s="32">
        <v>0.46</v>
      </c>
    </row>
    <row r="20" spans="1:39" x14ac:dyDescent="0.25">
      <c r="A20" s="30">
        <v>375</v>
      </c>
      <c r="B20" s="250" t="s">
        <v>129</v>
      </c>
      <c r="C20" s="249"/>
      <c r="D20" s="14">
        <v>150</v>
      </c>
      <c r="E20" s="16">
        <v>0.22</v>
      </c>
      <c r="F20" s="16">
        <v>0.09</v>
      </c>
      <c r="G20" s="16">
        <v>16.63</v>
      </c>
      <c r="H20" s="16">
        <v>68.099999999999994</v>
      </c>
      <c r="I20" s="17">
        <v>6.5</v>
      </c>
      <c r="J20" s="30">
        <v>375</v>
      </c>
      <c r="K20" s="250" t="s">
        <v>129</v>
      </c>
      <c r="L20" s="249"/>
      <c r="M20" s="14">
        <v>180</v>
      </c>
      <c r="N20" s="16">
        <v>0.26</v>
      </c>
      <c r="O20" s="16">
        <v>0.11</v>
      </c>
      <c r="P20" s="16">
        <v>17.8</v>
      </c>
      <c r="Q20" s="16">
        <v>81.72</v>
      </c>
      <c r="R20" s="20">
        <v>7.8</v>
      </c>
      <c r="V20" s="30">
        <v>375</v>
      </c>
      <c r="W20" s="250" t="s">
        <v>129</v>
      </c>
      <c r="X20" s="249"/>
      <c r="Y20" s="14">
        <v>150</v>
      </c>
      <c r="Z20" s="16">
        <v>0.22</v>
      </c>
      <c r="AA20" s="16">
        <v>0.09</v>
      </c>
      <c r="AB20" s="16">
        <v>16.63</v>
      </c>
      <c r="AC20" s="16">
        <v>68.099999999999994</v>
      </c>
      <c r="AD20" s="17">
        <v>6.5</v>
      </c>
      <c r="AE20" s="30">
        <v>375</v>
      </c>
      <c r="AF20" s="250" t="s">
        <v>129</v>
      </c>
      <c r="AG20" s="249"/>
      <c r="AH20" s="14">
        <v>180</v>
      </c>
      <c r="AI20" s="16">
        <v>0.26</v>
      </c>
      <c r="AJ20" s="16">
        <v>0.11</v>
      </c>
      <c r="AK20" s="16">
        <v>17.8</v>
      </c>
      <c r="AL20" s="16">
        <v>81.72</v>
      </c>
      <c r="AM20" s="20">
        <v>7.8</v>
      </c>
    </row>
    <row r="21" spans="1:39" ht="23.45" customHeight="1" x14ac:dyDescent="0.25">
      <c r="A21" s="30"/>
      <c r="B21" s="90" t="s">
        <v>373</v>
      </c>
      <c r="C21" s="91" t="s">
        <v>377</v>
      </c>
      <c r="D21" s="14"/>
      <c r="E21" s="16"/>
      <c r="F21" s="16"/>
      <c r="G21" s="16"/>
      <c r="H21" s="16"/>
      <c r="I21" s="17"/>
      <c r="J21" s="30"/>
      <c r="K21" s="267" t="s">
        <v>369</v>
      </c>
      <c r="L21" s="210"/>
      <c r="M21" s="25" t="s">
        <v>370</v>
      </c>
      <c r="N21" s="27">
        <v>0</v>
      </c>
      <c r="O21" s="25">
        <v>0</v>
      </c>
      <c r="P21" s="32">
        <v>0</v>
      </c>
      <c r="Q21" s="119">
        <v>0</v>
      </c>
      <c r="R21" s="119"/>
      <c r="V21" s="30"/>
      <c r="W21" s="90" t="s">
        <v>373</v>
      </c>
      <c r="X21" s="91" t="s">
        <v>377</v>
      </c>
      <c r="Y21" s="14"/>
      <c r="Z21" s="16"/>
      <c r="AA21" s="16"/>
      <c r="AB21" s="16"/>
      <c r="AC21" s="16"/>
      <c r="AD21" s="17"/>
      <c r="AE21" s="30"/>
      <c r="AF21" s="267" t="s">
        <v>369</v>
      </c>
      <c r="AG21" s="210"/>
      <c r="AH21" s="25" t="s">
        <v>370</v>
      </c>
      <c r="AI21" s="27">
        <v>0</v>
      </c>
      <c r="AJ21" s="25">
        <v>0</v>
      </c>
      <c r="AK21" s="32">
        <v>0</v>
      </c>
      <c r="AL21" s="119">
        <v>0</v>
      </c>
      <c r="AM21" s="119"/>
    </row>
    <row r="22" spans="1:39" x14ac:dyDescent="0.25">
      <c r="A22" s="13"/>
      <c r="B22" s="250" t="s">
        <v>36</v>
      </c>
      <c r="C22" s="249"/>
      <c r="D22" s="14">
        <v>20</v>
      </c>
      <c r="E22" s="15">
        <v>1.4</v>
      </c>
      <c r="F22" s="16">
        <v>0.36</v>
      </c>
      <c r="G22" s="15">
        <v>9.9</v>
      </c>
      <c r="H22" s="16">
        <v>45.6</v>
      </c>
      <c r="I22" s="21"/>
      <c r="J22" s="13"/>
      <c r="K22" s="260" t="s">
        <v>23</v>
      </c>
      <c r="L22" s="260"/>
      <c r="M22" s="14">
        <v>30</v>
      </c>
      <c r="N22" s="15">
        <v>2.9</v>
      </c>
      <c r="O22" s="16">
        <v>1.01</v>
      </c>
      <c r="P22" s="16">
        <v>15.6</v>
      </c>
      <c r="Q22" s="16">
        <v>79.099999999999994</v>
      </c>
      <c r="R22" s="20"/>
      <c r="V22" s="13"/>
      <c r="W22" s="250" t="s">
        <v>36</v>
      </c>
      <c r="X22" s="249"/>
      <c r="Y22" s="14">
        <v>20</v>
      </c>
      <c r="Z22" s="15">
        <v>1.4</v>
      </c>
      <c r="AA22" s="16">
        <v>0.36</v>
      </c>
      <c r="AB22" s="15">
        <v>9.9</v>
      </c>
      <c r="AC22" s="16">
        <v>45.6</v>
      </c>
      <c r="AD22" s="21"/>
      <c r="AE22" s="13"/>
      <c r="AF22" s="260" t="s">
        <v>23</v>
      </c>
      <c r="AG22" s="260"/>
      <c r="AH22" s="14">
        <v>30</v>
      </c>
      <c r="AI22" s="15">
        <v>2.9</v>
      </c>
      <c r="AJ22" s="16">
        <v>1.01</v>
      </c>
      <c r="AK22" s="16">
        <v>15.6</v>
      </c>
      <c r="AL22" s="16">
        <v>79.099999999999994</v>
      </c>
      <c r="AM22" s="20"/>
    </row>
    <row r="23" spans="1:39" x14ac:dyDescent="0.25">
      <c r="A23" s="13"/>
      <c r="B23" s="250" t="s">
        <v>23</v>
      </c>
      <c r="C23" s="249"/>
      <c r="D23" s="14">
        <v>20</v>
      </c>
      <c r="E23" s="15">
        <v>1.53</v>
      </c>
      <c r="F23" s="16">
        <v>0.54220000000000002</v>
      </c>
      <c r="G23" s="15">
        <v>9.7200000000000006</v>
      </c>
      <c r="H23" s="16">
        <v>48.64</v>
      </c>
      <c r="I23" s="21"/>
      <c r="J23" s="13"/>
      <c r="K23" s="260" t="s">
        <v>36</v>
      </c>
      <c r="L23" s="260"/>
      <c r="M23" s="14">
        <v>25</v>
      </c>
      <c r="N23" s="16">
        <v>1.47</v>
      </c>
      <c r="O23" s="16">
        <v>0.45</v>
      </c>
      <c r="P23" s="16">
        <v>13.11</v>
      </c>
      <c r="Q23" s="16">
        <v>59.634889999999999</v>
      </c>
      <c r="R23" s="20"/>
      <c r="V23" s="13"/>
      <c r="W23" s="250" t="s">
        <v>23</v>
      </c>
      <c r="X23" s="249"/>
      <c r="Y23" s="14">
        <v>20</v>
      </c>
      <c r="Z23" s="15">
        <v>1.53</v>
      </c>
      <c r="AA23" s="16">
        <v>0.54220000000000002</v>
      </c>
      <c r="AB23" s="15">
        <v>9.7200000000000006</v>
      </c>
      <c r="AC23" s="16">
        <v>48.64</v>
      </c>
      <c r="AD23" s="21"/>
      <c r="AE23" s="13"/>
      <c r="AF23" s="260" t="s">
        <v>36</v>
      </c>
      <c r="AG23" s="260"/>
      <c r="AH23" s="14">
        <v>25</v>
      </c>
      <c r="AI23" s="16">
        <v>1.47</v>
      </c>
      <c r="AJ23" s="16">
        <v>0.45</v>
      </c>
      <c r="AK23" s="16">
        <v>13.11</v>
      </c>
      <c r="AL23" s="16">
        <v>59.634889999999999</v>
      </c>
      <c r="AM23" s="20"/>
    </row>
    <row r="24" spans="1:39" x14ac:dyDescent="0.25">
      <c r="A24" s="261" t="s">
        <v>38</v>
      </c>
      <c r="B24" s="256"/>
      <c r="C24" s="256"/>
      <c r="D24" s="256"/>
      <c r="E24" s="256"/>
      <c r="F24" s="256"/>
      <c r="G24" s="256"/>
      <c r="H24" s="256"/>
      <c r="I24" s="257"/>
      <c r="J24" s="261"/>
      <c r="K24" s="256"/>
      <c r="L24" s="256"/>
      <c r="M24" s="256"/>
      <c r="N24" s="256"/>
      <c r="O24" s="256"/>
      <c r="P24" s="256"/>
      <c r="Q24" s="256"/>
      <c r="R24" s="257"/>
      <c r="V24" s="261" t="s">
        <v>38</v>
      </c>
      <c r="W24" s="256"/>
      <c r="X24" s="256"/>
      <c r="Y24" s="256"/>
      <c r="Z24" s="256"/>
      <c r="AA24" s="256"/>
      <c r="AB24" s="256"/>
      <c r="AC24" s="256"/>
      <c r="AD24" s="257"/>
      <c r="AE24" s="261"/>
      <c r="AF24" s="256"/>
      <c r="AG24" s="256"/>
      <c r="AH24" s="256"/>
      <c r="AI24" s="256"/>
      <c r="AJ24" s="256"/>
      <c r="AK24" s="256"/>
      <c r="AL24" s="256"/>
      <c r="AM24" s="257"/>
    </row>
    <row r="25" spans="1:39" x14ac:dyDescent="0.25">
      <c r="A25" s="31" t="s">
        <v>130</v>
      </c>
      <c r="B25" s="250" t="s">
        <v>131</v>
      </c>
      <c r="C25" s="249"/>
      <c r="D25" s="14">
        <v>50</v>
      </c>
      <c r="E25" s="15">
        <v>4</v>
      </c>
      <c r="F25" s="15">
        <v>1.4</v>
      </c>
      <c r="G25" s="15">
        <v>25.3</v>
      </c>
      <c r="H25" s="16">
        <v>130.4</v>
      </c>
      <c r="I25" s="17">
        <v>2.6</v>
      </c>
      <c r="J25" s="31" t="s">
        <v>130</v>
      </c>
      <c r="K25" s="260" t="s">
        <v>131</v>
      </c>
      <c r="L25" s="260"/>
      <c r="M25" s="14">
        <v>70</v>
      </c>
      <c r="N25" s="15">
        <v>5.7</v>
      </c>
      <c r="O25" s="15">
        <v>2</v>
      </c>
      <c r="P25" s="15">
        <v>35.299999999999997</v>
      </c>
      <c r="Q25" s="16">
        <v>182.56</v>
      </c>
      <c r="R25" s="17">
        <v>3.6</v>
      </c>
      <c r="V25" s="31" t="s">
        <v>130</v>
      </c>
      <c r="W25" s="250" t="s">
        <v>131</v>
      </c>
      <c r="X25" s="249"/>
      <c r="Y25" s="14">
        <v>50</v>
      </c>
      <c r="Z25" s="15">
        <v>4</v>
      </c>
      <c r="AA25" s="15">
        <v>1.4</v>
      </c>
      <c r="AB25" s="15">
        <v>25.3</v>
      </c>
      <c r="AC25" s="16">
        <v>130.4</v>
      </c>
      <c r="AD25" s="17">
        <v>2.6</v>
      </c>
      <c r="AE25" s="31" t="s">
        <v>130</v>
      </c>
      <c r="AF25" s="260" t="s">
        <v>131</v>
      </c>
      <c r="AG25" s="260"/>
      <c r="AH25" s="14">
        <v>70</v>
      </c>
      <c r="AI25" s="15">
        <v>5.7</v>
      </c>
      <c r="AJ25" s="15">
        <v>2</v>
      </c>
      <c r="AK25" s="15">
        <v>35.299999999999997</v>
      </c>
      <c r="AL25" s="16">
        <v>182.56</v>
      </c>
      <c r="AM25" s="17">
        <v>3.6</v>
      </c>
    </row>
    <row r="26" spans="1:39" x14ac:dyDescent="0.25">
      <c r="A26" s="19">
        <v>401</v>
      </c>
      <c r="B26" s="250" t="s">
        <v>132</v>
      </c>
      <c r="C26" s="249"/>
      <c r="D26" s="14">
        <v>150</v>
      </c>
      <c r="E26" s="15">
        <v>4.3</v>
      </c>
      <c r="F26" s="15">
        <v>3.7</v>
      </c>
      <c r="G26" s="15">
        <v>15.2</v>
      </c>
      <c r="H26" s="16">
        <v>113</v>
      </c>
      <c r="I26" s="17">
        <v>1.1000000000000001</v>
      </c>
      <c r="J26" s="19">
        <v>401</v>
      </c>
      <c r="K26" s="260" t="s">
        <v>132</v>
      </c>
      <c r="L26" s="260"/>
      <c r="M26" s="14">
        <v>180</v>
      </c>
      <c r="N26" s="15">
        <v>5.3</v>
      </c>
      <c r="O26" s="15">
        <v>4.5999999999999996</v>
      </c>
      <c r="P26" s="15">
        <v>18.5</v>
      </c>
      <c r="Q26" s="15">
        <v>138.6</v>
      </c>
      <c r="R26" s="20">
        <v>1.32</v>
      </c>
      <c r="V26" s="19">
        <v>401</v>
      </c>
      <c r="W26" s="250" t="s">
        <v>132</v>
      </c>
      <c r="X26" s="249"/>
      <c r="Y26" s="14">
        <v>150</v>
      </c>
      <c r="Z26" s="15">
        <v>4.3</v>
      </c>
      <c r="AA26" s="15">
        <v>3.7</v>
      </c>
      <c r="AB26" s="15">
        <v>15.2</v>
      </c>
      <c r="AC26" s="16">
        <v>113</v>
      </c>
      <c r="AD26" s="17">
        <v>1.1000000000000001</v>
      </c>
      <c r="AE26" s="19">
        <v>401</v>
      </c>
      <c r="AF26" s="260" t="s">
        <v>132</v>
      </c>
      <c r="AG26" s="260"/>
      <c r="AH26" s="14">
        <v>180</v>
      </c>
      <c r="AI26" s="15">
        <v>5.3</v>
      </c>
      <c r="AJ26" s="15">
        <v>4.5999999999999996</v>
      </c>
      <c r="AK26" s="15">
        <v>18.5</v>
      </c>
      <c r="AL26" s="15">
        <v>138.6</v>
      </c>
      <c r="AM26" s="20">
        <v>1.32</v>
      </c>
    </row>
    <row r="27" spans="1:39" x14ac:dyDescent="0.25">
      <c r="A27" s="261" t="s">
        <v>42</v>
      </c>
      <c r="B27" s="256"/>
      <c r="C27" s="256"/>
      <c r="D27" s="256"/>
      <c r="E27" s="256"/>
      <c r="F27" s="256"/>
      <c r="G27" s="256"/>
      <c r="H27" s="256"/>
      <c r="I27" s="257"/>
      <c r="J27" s="261"/>
      <c r="K27" s="256"/>
      <c r="L27" s="256"/>
      <c r="M27" s="256"/>
      <c r="N27" s="256"/>
      <c r="O27" s="256"/>
      <c r="P27" s="256"/>
      <c r="Q27" s="256"/>
      <c r="R27" s="257"/>
      <c r="V27" s="261" t="s">
        <v>42</v>
      </c>
      <c r="W27" s="256"/>
      <c r="X27" s="256"/>
      <c r="Y27" s="256"/>
      <c r="Z27" s="256"/>
      <c r="AA27" s="256"/>
      <c r="AB27" s="256"/>
      <c r="AC27" s="256"/>
      <c r="AD27" s="257"/>
      <c r="AE27" s="261"/>
      <c r="AF27" s="256"/>
      <c r="AG27" s="256"/>
      <c r="AH27" s="256"/>
      <c r="AI27" s="256"/>
      <c r="AJ27" s="256"/>
      <c r="AK27" s="256"/>
      <c r="AL27" s="256"/>
      <c r="AM27" s="257"/>
    </row>
    <row r="28" spans="1:39" ht="21" customHeight="1" x14ac:dyDescent="0.25">
      <c r="A28" s="13">
        <v>45</v>
      </c>
      <c r="B28" s="250" t="s">
        <v>399</v>
      </c>
      <c r="C28" s="249"/>
      <c r="D28" s="14">
        <v>40</v>
      </c>
      <c r="E28" s="15">
        <v>0.5</v>
      </c>
      <c r="F28" s="15">
        <v>3</v>
      </c>
      <c r="G28" s="15">
        <v>3.3</v>
      </c>
      <c r="H28" s="16">
        <v>52.3</v>
      </c>
      <c r="I28" s="17">
        <v>2.9</v>
      </c>
      <c r="J28" s="13" t="s">
        <v>304</v>
      </c>
      <c r="K28" s="260" t="s">
        <v>305</v>
      </c>
      <c r="L28" s="260"/>
      <c r="M28" s="14">
        <v>60</v>
      </c>
      <c r="N28" s="15">
        <v>1.2</v>
      </c>
      <c r="O28" s="15">
        <v>4.8</v>
      </c>
      <c r="P28" s="15">
        <v>5.2</v>
      </c>
      <c r="Q28" s="16">
        <v>80.55</v>
      </c>
      <c r="R28" s="17">
        <v>4.3</v>
      </c>
      <c r="V28" s="13">
        <v>45</v>
      </c>
      <c r="W28" s="250" t="s">
        <v>400</v>
      </c>
      <c r="X28" s="249"/>
      <c r="Y28" s="14">
        <v>40</v>
      </c>
      <c r="Z28" s="15">
        <v>0.5</v>
      </c>
      <c r="AA28" s="15">
        <v>3</v>
      </c>
      <c r="AB28" s="15">
        <v>3.3</v>
      </c>
      <c r="AC28" s="16">
        <v>52.3</v>
      </c>
      <c r="AD28" s="17">
        <v>2.9</v>
      </c>
      <c r="AE28" s="13" t="s">
        <v>304</v>
      </c>
      <c r="AF28" s="260" t="s">
        <v>305</v>
      </c>
      <c r="AG28" s="260"/>
      <c r="AH28" s="14">
        <v>60</v>
      </c>
      <c r="AI28" s="15">
        <v>1.2</v>
      </c>
      <c r="AJ28" s="15">
        <v>4.8</v>
      </c>
      <c r="AK28" s="15">
        <v>5.2</v>
      </c>
      <c r="AL28" s="16">
        <v>80.55</v>
      </c>
      <c r="AM28" s="17">
        <v>4.3</v>
      </c>
    </row>
    <row r="29" spans="1:39" ht="21" customHeight="1" x14ac:dyDescent="0.25">
      <c r="A29" s="30">
        <v>274</v>
      </c>
      <c r="B29" s="209" t="s">
        <v>133</v>
      </c>
      <c r="C29" s="210"/>
      <c r="D29" s="25">
        <v>170</v>
      </c>
      <c r="E29" s="26">
        <v>9.4</v>
      </c>
      <c r="F29" s="26">
        <v>8.6</v>
      </c>
      <c r="G29" s="26">
        <v>21.2</v>
      </c>
      <c r="H29" s="26">
        <v>204.5</v>
      </c>
      <c r="I29" s="28">
        <v>15.03</v>
      </c>
      <c r="J29" s="30">
        <v>274</v>
      </c>
      <c r="K29" s="228" t="s">
        <v>133</v>
      </c>
      <c r="L29" s="228"/>
      <c r="M29" s="25">
        <v>200</v>
      </c>
      <c r="N29" s="26">
        <v>11.1</v>
      </c>
      <c r="O29" s="27">
        <v>10.119999999999999</v>
      </c>
      <c r="P29" s="27">
        <v>24.94</v>
      </c>
      <c r="Q29" s="26">
        <v>240.59</v>
      </c>
      <c r="R29" s="28">
        <v>16.670000000000002</v>
      </c>
      <c r="V29" s="30">
        <v>274</v>
      </c>
      <c r="W29" s="209" t="s">
        <v>133</v>
      </c>
      <c r="X29" s="210"/>
      <c r="Y29" s="25">
        <v>170</v>
      </c>
      <c r="Z29" s="26">
        <v>9.4</v>
      </c>
      <c r="AA29" s="26">
        <v>8.6</v>
      </c>
      <c r="AB29" s="26">
        <v>21.2</v>
      </c>
      <c r="AC29" s="26">
        <v>204.5</v>
      </c>
      <c r="AD29" s="28">
        <v>15.03</v>
      </c>
      <c r="AE29" s="30">
        <v>274</v>
      </c>
      <c r="AF29" s="228" t="s">
        <v>133</v>
      </c>
      <c r="AG29" s="228"/>
      <c r="AH29" s="25">
        <v>200</v>
      </c>
      <c r="AI29" s="26">
        <v>11.1</v>
      </c>
      <c r="AJ29" s="27">
        <v>10.119999999999999</v>
      </c>
      <c r="AK29" s="27">
        <v>24.94</v>
      </c>
      <c r="AL29" s="26">
        <v>240.59</v>
      </c>
      <c r="AM29" s="28">
        <v>16.670000000000002</v>
      </c>
    </row>
    <row r="30" spans="1:39" x14ac:dyDescent="0.25">
      <c r="A30" s="13"/>
      <c r="B30" s="250" t="s">
        <v>23</v>
      </c>
      <c r="C30" s="249"/>
      <c r="D30" s="14">
        <v>20</v>
      </c>
      <c r="E30" s="15">
        <v>1.51</v>
      </c>
      <c r="F30" s="16">
        <v>0.54220000000000002</v>
      </c>
      <c r="G30" s="15">
        <v>9.7200000000000006</v>
      </c>
      <c r="H30" s="16">
        <v>48.64</v>
      </c>
      <c r="I30" s="21"/>
      <c r="J30" s="13"/>
      <c r="K30" s="260" t="s">
        <v>36</v>
      </c>
      <c r="L30" s="260"/>
      <c r="M30" s="14">
        <v>25</v>
      </c>
      <c r="N30" s="16">
        <v>1.47</v>
      </c>
      <c r="O30" s="16">
        <v>0.45</v>
      </c>
      <c r="P30" s="16">
        <v>13.11</v>
      </c>
      <c r="Q30" s="16">
        <v>59.634889999999999</v>
      </c>
      <c r="R30" s="20"/>
      <c r="V30" s="13"/>
      <c r="W30" s="250" t="s">
        <v>23</v>
      </c>
      <c r="X30" s="249"/>
      <c r="Y30" s="14">
        <v>20</v>
      </c>
      <c r="Z30" s="15">
        <v>1.51</v>
      </c>
      <c r="AA30" s="16">
        <v>0.54220000000000002</v>
      </c>
      <c r="AB30" s="15">
        <v>9.7200000000000006</v>
      </c>
      <c r="AC30" s="16">
        <v>48.64</v>
      </c>
      <c r="AD30" s="21"/>
      <c r="AE30" s="13"/>
      <c r="AF30" s="260" t="s">
        <v>36</v>
      </c>
      <c r="AG30" s="260"/>
      <c r="AH30" s="14">
        <v>25</v>
      </c>
      <c r="AI30" s="16">
        <v>1.47</v>
      </c>
      <c r="AJ30" s="16">
        <v>0.45</v>
      </c>
      <c r="AK30" s="16">
        <v>13.11</v>
      </c>
      <c r="AL30" s="16">
        <v>59.634889999999999</v>
      </c>
      <c r="AM30" s="20"/>
    </row>
    <row r="31" spans="1:39" x14ac:dyDescent="0.25">
      <c r="A31" s="13"/>
      <c r="B31" s="250" t="s">
        <v>36</v>
      </c>
      <c r="C31" s="249"/>
      <c r="D31" s="14">
        <v>20</v>
      </c>
      <c r="E31" s="15">
        <v>1</v>
      </c>
      <c r="F31" s="16">
        <v>0.36</v>
      </c>
      <c r="G31" s="15">
        <v>9.9</v>
      </c>
      <c r="H31" s="16">
        <v>45.6</v>
      </c>
      <c r="I31" s="21"/>
      <c r="J31" s="13"/>
      <c r="K31" s="260" t="s">
        <v>23</v>
      </c>
      <c r="L31" s="260"/>
      <c r="M31" s="14">
        <v>20</v>
      </c>
      <c r="N31" s="15">
        <v>1.5</v>
      </c>
      <c r="O31" s="16">
        <v>0.54220000000000002</v>
      </c>
      <c r="P31" s="15">
        <v>9.7200000000000006</v>
      </c>
      <c r="Q31" s="16">
        <v>48.64</v>
      </c>
      <c r="R31" s="21"/>
      <c r="V31" s="13"/>
      <c r="W31" s="250" t="s">
        <v>36</v>
      </c>
      <c r="X31" s="249"/>
      <c r="Y31" s="14">
        <v>20</v>
      </c>
      <c r="Z31" s="15">
        <v>1</v>
      </c>
      <c r="AA31" s="16">
        <v>0.36</v>
      </c>
      <c r="AB31" s="15">
        <v>9.9</v>
      </c>
      <c r="AC31" s="16">
        <v>45.6</v>
      </c>
      <c r="AD31" s="21"/>
      <c r="AE31" s="13"/>
      <c r="AF31" s="260" t="s">
        <v>23</v>
      </c>
      <c r="AG31" s="260"/>
      <c r="AH31" s="14">
        <v>20</v>
      </c>
      <c r="AI31" s="15">
        <v>1.5</v>
      </c>
      <c r="AJ31" s="16">
        <v>0.54220000000000002</v>
      </c>
      <c r="AK31" s="15">
        <v>9.7200000000000006</v>
      </c>
      <c r="AL31" s="16">
        <v>48.64</v>
      </c>
      <c r="AM31" s="21"/>
    </row>
    <row r="32" spans="1:39" ht="15.75" thickBot="1" x14ac:dyDescent="0.3">
      <c r="A32" s="13">
        <v>392</v>
      </c>
      <c r="B32" s="268" t="s">
        <v>67</v>
      </c>
      <c r="C32" s="241"/>
      <c r="D32" s="33" t="s">
        <v>68</v>
      </c>
      <c r="E32" s="15">
        <v>1</v>
      </c>
      <c r="F32" s="15">
        <v>1.2</v>
      </c>
      <c r="G32" s="15">
        <v>9.1999999999999993</v>
      </c>
      <c r="H32" s="16">
        <v>52.4</v>
      </c>
      <c r="I32" s="17">
        <v>1.1000000000000001</v>
      </c>
      <c r="J32" s="13">
        <v>392</v>
      </c>
      <c r="K32" s="250" t="s">
        <v>67</v>
      </c>
      <c r="L32" s="249"/>
      <c r="M32" s="33" t="s">
        <v>286</v>
      </c>
      <c r="N32" s="15">
        <v>1.2</v>
      </c>
      <c r="O32" s="15">
        <v>1.548</v>
      </c>
      <c r="P32" s="15">
        <v>12</v>
      </c>
      <c r="Q32" s="15">
        <v>64</v>
      </c>
      <c r="R32" s="20">
        <v>1.3</v>
      </c>
      <c r="V32" s="13">
        <v>392</v>
      </c>
      <c r="W32" s="268" t="s">
        <v>67</v>
      </c>
      <c r="X32" s="241"/>
      <c r="Y32" s="33" t="s">
        <v>68</v>
      </c>
      <c r="Z32" s="15">
        <v>1</v>
      </c>
      <c r="AA32" s="15">
        <v>1.2</v>
      </c>
      <c r="AB32" s="15">
        <v>9.1999999999999993</v>
      </c>
      <c r="AC32" s="16">
        <v>52.4</v>
      </c>
      <c r="AD32" s="17">
        <v>1.1000000000000001</v>
      </c>
      <c r="AE32" s="13">
        <v>392</v>
      </c>
      <c r="AF32" s="250" t="s">
        <v>67</v>
      </c>
      <c r="AG32" s="249"/>
      <c r="AH32" s="33" t="s">
        <v>286</v>
      </c>
      <c r="AI32" s="15">
        <v>1.2</v>
      </c>
      <c r="AJ32" s="15">
        <v>1.548</v>
      </c>
      <c r="AK32" s="15">
        <v>12</v>
      </c>
      <c r="AL32" s="15">
        <v>64</v>
      </c>
      <c r="AM32" s="20">
        <v>1.3</v>
      </c>
    </row>
    <row r="33" spans="1:39" ht="52.9" customHeight="1" x14ac:dyDescent="0.25">
      <c r="A33" s="269" t="s">
        <v>134</v>
      </c>
      <c r="B33" s="270"/>
      <c r="C33" s="270"/>
      <c r="D33" s="271"/>
      <c r="E33" s="238" t="s">
        <v>11</v>
      </c>
      <c r="F33" s="238"/>
      <c r="G33" s="238"/>
      <c r="H33" s="237" t="s">
        <v>12</v>
      </c>
      <c r="I33" s="34" t="s">
        <v>13</v>
      </c>
      <c r="J33" s="289" t="s">
        <v>401</v>
      </c>
      <c r="K33" s="290"/>
      <c r="L33" s="290"/>
      <c r="M33" s="291"/>
      <c r="N33" s="238" t="s">
        <v>11</v>
      </c>
      <c r="O33" s="238"/>
      <c r="P33" s="238"/>
      <c r="Q33" s="237" t="s">
        <v>12</v>
      </c>
      <c r="R33" s="34" t="s">
        <v>13</v>
      </c>
      <c r="V33" s="269" t="s">
        <v>134</v>
      </c>
      <c r="W33" s="270"/>
      <c r="X33" s="270"/>
      <c r="Y33" s="271"/>
      <c r="Z33" s="238" t="s">
        <v>11</v>
      </c>
      <c r="AA33" s="238"/>
      <c r="AB33" s="238"/>
      <c r="AC33" s="237" t="s">
        <v>12</v>
      </c>
      <c r="AD33" s="34" t="s">
        <v>13</v>
      </c>
      <c r="AE33" s="289" t="s">
        <v>401</v>
      </c>
      <c r="AF33" s="290"/>
      <c r="AG33" s="290"/>
      <c r="AH33" s="291"/>
      <c r="AI33" s="238" t="s">
        <v>11</v>
      </c>
      <c r="AJ33" s="238"/>
      <c r="AK33" s="238"/>
      <c r="AL33" s="237" t="s">
        <v>12</v>
      </c>
      <c r="AM33" s="34" t="s">
        <v>13</v>
      </c>
    </row>
    <row r="34" spans="1:39" x14ac:dyDescent="0.25">
      <c r="A34" s="272"/>
      <c r="B34" s="273"/>
      <c r="C34" s="273"/>
      <c r="D34" s="274"/>
      <c r="E34" s="121" t="s">
        <v>14</v>
      </c>
      <c r="F34" s="121" t="s">
        <v>15</v>
      </c>
      <c r="G34" s="121" t="s">
        <v>16</v>
      </c>
      <c r="H34" s="239"/>
      <c r="I34" s="36" t="s">
        <v>17</v>
      </c>
      <c r="J34" s="292"/>
      <c r="K34" s="293"/>
      <c r="L34" s="293"/>
      <c r="M34" s="294"/>
      <c r="N34" s="121" t="s">
        <v>14</v>
      </c>
      <c r="O34" s="121" t="s">
        <v>15</v>
      </c>
      <c r="P34" s="121" t="s">
        <v>16</v>
      </c>
      <c r="Q34" s="239"/>
      <c r="R34" s="36" t="s">
        <v>17</v>
      </c>
      <c r="V34" s="272"/>
      <c r="W34" s="273"/>
      <c r="X34" s="273"/>
      <c r="Y34" s="274"/>
      <c r="Z34" s="121" t="s">
        <v>14</v>
      </c>
      <c r="AA34" s="121" t="s">
        <v>15</v>
      </c>
      <c r="AB34" s="121" t="s">
        <v>16</v>
      </c>
      <c r="AC34" s="239"/>
      <c r="AD34" s="36" t="s">
        <v>17</v>
      </c>
      <c r="AE34" s="292"/>
      <c r="AF34" s="293"/>
      <c r="AG34" s="293"/>
      <c r="AH34" s="294"/>
      <c r="AI34" s="121" t="s">
        <v>14</v>
      </c>
      <c r="AJ34" s="121" t="s">
        <v>15</v>
      </c>
      <c r="AK34" s="121" t="s">
        <v>16</v>
      </c>
      <c r="AL34" s="239"/>
      <c r="AM34" s="36" t="s">
        <v>17</v>
      </c>
    </row>
    <row r="35" spans="1:39" ht="15.75" thickBot="1" x14ac:dyDescent="0.3">
      <c r="A35" s="275"/>
      <c r="B35" s="276"/>
      <c r="C35" s="276"/>
      <c r="D35" s="277"/>
      <c r="E35" s="37">
        <f>E32+E31+E30+E29+E28+E26+E25+E23+E22+E20+E19+E18+E17+E15+E13+E12+E11+E10+E9</f>
        <v>50.04</v>
      </c>
      <c r="F35" s="37">
        <f>F32+F31+F30+F29+F28+F26+F25+F23+F22+F20+F19+F18+F17+F15+F13+F12+F11+F10+F9</f>
        <v>61.136600000000008</v>
      </c>
      <c r="G35" s="37">
        <f>G32+G31+G30+G29+G28+G26+G25+G23+G22+G20+G19+G18+G17+G15+G13+G12+G11+G10+G9</f>
        <v>222.65999999999997</v>
      </c>
      <c r="H35" s="37">
        <f>H32+H31+H30+H29+H28+H26+H25+H23+H22+H20+H19+H18+H17+H15+H13+H12+H11+H10+H9</f>
        <v>1707.12</v>
      </c>
      <c r="I35" s="38">
        <f>I32+I31+I30+I29+I28+I26+I25+I23+I22+I20+I19+I18+I17+I15+I13+I12+I11+I10+I9</f>
        <v>50.81</v>
      </c>
      <c r="J35" s="295"/>
      <c r="K35" s="296"/>
      <c r="L35" s="296"/>
      <c r="M35" s="297"/>
      <c r="N35" s="37">
        <f>N32+N31+N30+N29+N28+N26+N25+N23+N22+N20+N19+N18+N17+N15+N13+N12+N11+N10+N9</f>
        <v>64.11999999999999</v>
      </c>
      <c r="O35" s="37">
        <f>O32+O31+O30+O29+O28+O26+O25+O23+O22+O20+O19+O18+O17+O15+O13+O12+O11+O10+O9</f>
        <v>79.040199999999999</v>
      </c>
      <c r="P35" s="37">
        <f>P32+P31+P30+P29+P28+P26+P25+P23+P22+P20+P19+P18+P17+P15+P13+P12+P11+P10+P9</f>
        <v>288.88000000000005</v>
      </c>
      <c r="Q35" s="37">
        <f>Q32+Q31+Q30+Q29+Q28+Q26+Q25+Q23+Q22+Q20+Q19+Q18+Q17+Q15+Q13+Q12+Q11+Q10+Q9</f>
        <v>2221.6397800000004</v>
      </c>
      <c r="R35" s="38">
        <f>R32+R31+R30+R29+R28+R26+R25+R23+R22+R20+R19+R18+R17+R15+R13+R12+R11+R10+R9</f>
        <v>64.7</v>
      </c>
      <c r="V35" s="275"/>
      <c r="W35" s="276"/>
      <c r="X35" s="276"/>
      <c r="Y35" s="277"/>
      <c r="Z35" s="37">
        <f>Z32+Z31+Z30+Z29+Z28+Z26+Z25+Z23+Z22+Z20+Z19+Z18+Z17+Z15+Z13+Z12+Z11+Z10+Z9</f>
        <v>50.04</v>
      </c>
      <c r="AA35" s="37">
        <f>AA32+AA31+AA30+AA29+AA28+AA26+AA25+AA23+AA22+AA20+AA19+AA18+AA17+AA15+AA13+AA12+AA11+AA10+AA9</f>
        <v>61.136600000000008</v>
      </c>
      <c r="AB35" s="37">
        <f>AB32+AB31+AB30+AB29+AB28+AB26+AB25+AB23+AB22+AB20+AB19+AB18+AB17+AB15+AB13+AB12+AB11+AB10+AB9</f>
        <v>222.65999999999997</v>
      </c>
      <c r="AC35" s="37">
        <f>AC32+AC31+AC30+AC29+AC28+AC26+AC25+AC23+AC22+AC20+AC19+AC18+AC17+AC15+AC13+AC12+AC11+AC10+AC9</f>
        <v>1707.12</v>
      </c>
      <c r="AD35" s="38">
        <f>AD32+AD31+AD30+AD29+AD28+AD26+AD25+AD23+AD22+AD20+AD19+AD18+AD17+AD15+AD13+AD12+AD11+AD10+AD9</f>
        <v>50.81</v>
      </c>
      <c r="AE35" s="295"/>
      <c r="AF35" s="296"/>
      <c r="AG35" s="296"/>
      <c r="AH35" s="297"/>
      <c r="AI35" s="37">
        <f>AI32+AI31+AI30+AI29+AI28+AI26+AI25+AI23+AI22+AI20+AI19+AI18+AI17+AI15+AI13+AI12+AI11+AI10+AI9</f>
        <v>64.11999999999999</v>
      </c>
      <c r="AJ35" s="37">
        <f>AJ32+AJ31+AJ30+AJ29+AJ28+AJ26+AJ25+AJ23+AJ22+AJ20+AJ19+AJ18+AJ17+AJ15+AJ13+AJ12+AJ11+AJ10+AJ9</f>
        <v>79.040199999999999</v>
      </c>
      <c r="AK35" s="37">
        <f>AK32+AK31+AK30+AK29+AK28+AK26+AK25+AK23+AK22+AK20+AK19+AK18+AK17+AK15+AK13+AK12+AK11+AK10+AK9</f>
        <v>288.88000000000005</v>
      </c>
      <c r="AL35" s="37">
        <f>AL32+AL31+AL30+AL29+AL28+AL26+AL25+AL23+AL22+AL20+AL19+AL18+AL17+AL15+AL13+AL12+AL11+AL10+AL9</f>
        <v>2221.6397800000004</v>
      </c>
      <c r="AM35" s="38">
        <f>AM32+AM31+AM30+AM29+AM28+AM26+AM25+AM23+AM22+AM20+AM19+AM18+AM17+AM15+AM13+AM12+AM11+AM10+AM9</f>
        <v>64.7</v>
      </c>
    </row>
    <row r="36" spans="1:39" x14ac:dyDescent="0.25">
      <c r="A36" s="44"/>
      <c r="B36" s="45"/>
      <c r="C36" s="45"/>
      <c r="D36" s="45"/>
      <c r="E36" s="46"/>
      <c r="F36" s="46"/>
      <c r="G36" s="46"/>
      <c r="H36" s="46"/>
      <c r="I36" s="46"/>
      <c r="J36" s="44"/>
      <c r="K36" s="45"/>
      <c r="L36" s="45"/>
      <c r="M36" s="45"/>
      <c r="N36" s="46"/>
      <c r="O36" s="46"/>
      <c r="P36" s="46"/>
      <c r="Q36" s="46"/>
      <c r="R36" s="46"/>
      <c r="V36" s="44"/>
      <c r="W36" s="45"/>
      <c r="X36" s="45"/>
      <c r="Y36" s="45"/>
      <c r="Z36" s="46"/>
      <c r="AA36" s="46"/>
      <c r="AB36" s="46"/>
      <c r="AC36" s="46"/>
      <c r="AD36" s="46"/>
      <c r="AE36" s="44"/>
      <c r="AF36" s="45"/>
      <c r="AG36" s="45"/>
      <c r="AH36" s="45"/>
      <c r="AI36" s="46"/>
      <c r="AJ36" s="46"/>
      <c r="AK36" s="46"/>
      <c r="AL36" s="46"/>
      <c r="AM36" s="46"/>
    </row>
  </sheetData>
  <mergeCells count="134">
    <mergeCell ref="A8:I8"/>
    <mergeCell ref="J8:R8"/>
    <mergeCell ref="B9:C9"/>
    <mergeCell ref="K9:L9"/>
    <mergeCell ref="D3:H3"/>
    <mergeCell ref="M3:Q3"/>
    <mergeCell ref="A6:A7"/>
    <mergeCell ref="B6:C7"/>
    <mergeCell ref="D6:D7"/>
    <mergeCell ref="E6:G6"/>
    <mergeCell ref="H6:H7"/>
    <mergeCell ref="J6:J7"/>
    <mergeCell ref="K6:L7"/>
    <mergeCell ref="M6:M7"/>
    <mergeCell ref="B13:C13"/>
    <mergeCell ref="K13:L13"/>
    <mergeCell ref="A14:I14"/>
    <mergeCell ref="J14:R14"/>
    <mergeCell ref="B15:C15"/>
    <mergeCell ref="K15:L15"/>
    <mergeCell ref="B10:C10"/>
    <mergeCell ref="K10:L10"/>
    <mergeCell ref="B11:C11"/>
    <mergeCell ref="K11:L11"/>
    <mergeCell ref="B12:C12"/>
    <mergeCell ref="K12:L12"/>
    <mergeCell ref="B19:C19"/>
    <mergeCell ref="K19:L19"/>
    <mergeCell ref="B20:C20"/>
    <mergeCell ref="K20:L20"/>
    <mergeCell ref="K21:L21"/>
    <mergeCell ref="B22:C22"/>
    <mergeCell ref="K22:L22"/>
    <mergeCell ref="A16:I16"/>
    <mergeCell ref="J16:R16"/>
    <mergeCell ref="B17:C17"/>
    <mergeCell ref="K17:L17"/>
    <mergeCell ref="B18:C18"/>
    <mergeCell ref="K18:L18"/>
    <mergeCell ref="B26:C26"/>
    <mergeCell ref="K26:L26"/>
    <mergeCell ref="A27:I27"/>
    <mergeCell ref="J27:R27"/>
    <mergeCell ref="B28:C28"/>
    <mergeCell ref="K28:L28"/>
    <mergeCell ref="B23:C23"/>
    <mergeCell ref="K23:L23"/>
    <mergeCell ref="A24:I24"/>
    <mergeCell ref="J24:R24"/>
    <mergeCell ref="B25:C25"/>
    <mergeCell ref="K25:L25"/>
    <mergeCell ref="B32:C32"/>
    <mergeCell ref="K32:L32"/>
    <mergeCell ref="A33:D35"/>
    <mergeCell ref="E33:G33"/>
    <mergeCell ref="H33:H34"/>
    <mergeCell ref="J33:M35"/>
    <mergeCell ref="B29:C29"/>
    <mergeCell ref="K29:L29"/>
    <mergeCell ref="B30:C30"/>
    <mergeCell ref="K30:L30"/>
    <mergeCell ref="B31:C31"/>
    <mergeCell ref="K31:L31"/>
    <mergeCell ref="AL6:AL7"/>
    <mergeCell ref="V8:AD8"/>
    <mergeCell ref="AE8:AM8"/>
    <mergeCell ref="N33:P33"/>
    <mergeCell ref="Q33:Q34"/>
    <mergeCell ref="Y3:AC3"/>
    <mergeCell ref="AH3:AL3"/>
    <mergeCell ref="V6:V7"/>
    <mergeCell ref="W6:X7"/>
    <mergeCell ref="Y6:Y7"/>
    <mergeCell ref="Z6:AB6"/>
    <mergeCell ref="AC6:AC7"/>
    <mergeCell ref="AE6:AE7"/>
    <mergeCell ref="N6:P6"/>
    <mergeCell ref="Q6:Q7"/>
    <mergeCell ref="W9:X9"/>
    <mergeCell ref="AF9:AG9"/>
    <mergeCell ref="W10:X10"/>
    <mergeCell ref="AF10:AG10"/>
    <mergeCell ref="W11:X11"/>
    <mergeCell ref="AF11:AG11"/>
    <mergeCell ref="AF6:AG7"/>
    <mergeCell ref="AH6:AH7"/>
    <mergeCell ref="AI6:AK6"/>
    <mergeCell ref="W15:X15"/>
    <mergeCell ref="AF15:AG15"/>
    <mergeCell ref="V16:AD16"/>
    <mergeCell ref="AE16:AM16"/>
    <mergeCell ref="W17:X17"/>
    <mergeCell ref="AF17:AG17"/>
    <mergeCell ref="W12:X12"/>
    <mergeCell ref="AF12:AG12"/>
    <mergeCell ref="W13:X13"/>
    <mergeCell ref="AF13:AG13"/>
    <mergeCell ref="V14:AD14"/>
    <mergeCell ref="AE14:AM14"/>
    <mergeCell ref="AF21:AG21"/>
    <mergeCell ref="W22:X22"/>
    <mergeCell ref="AF22:AG22"/>
    <mergeCell ref="W23:X23"/>
    <mergeCell ref="AF23:AG23"/>
    <mergeCell ref="V24:AD24"/>
    <mergeCell ref="AE24:AM24"/>
    <mergeCell ref="W18:X18"/>
    <mergeCell ref="AF18:AG18"/>
    <mergeCell ref="W19:X19"/>
    <mergeCell ref="AF19:AG19"/>
    <mergeCell ref="W20:X20"/>
    <mergeCell ref="AF20:AG20"/>
    <mergeCell ref="W28:X28"/>
    <mergeCell ref="AF28:AG28"/>
    <mergeCell ref="W29:X29"/>
    <mergeCell ref="AF29:AG29"/>
    <mergeCell ref="W30:X30"/>
    <mergeCell ref="AF30:AG30"/>
    <mergeCell ref="W25:X25"/>
    <mergeCell ref="AF25:AG25"/>
    <mergeCell ref="W26:X26"/>
    <mergeCell ref="AF26:AG26"/>
    <mergeCell ref="V27:AD27"/>
    <mergeCell ref="AE27:AM27"/>
    <mergeCell ref="AI33:AK33"/>
    <mergeCell ref="AL33:AL34"/>
    <mergeCell ref="W31:X31"/>
    <mergeCell ref="AF31:AG31"/>
    <mergeCell ref="W32:X32"/>
    <mergeCell ref="AF32:AG32"/>
    <mergeCell ref="V33:Y35"/>
    <mergeCell ref="Z33:AB33"/>
    <mergeCell ref="AC33:AC34"/>
    <mergeCell ref="AE33:AH35"/>
  </mergeCells>
  <pageMargins left="0.7" right="0.7" top="0.75" bottom="0.75" header="0.3" footer="0.3"/>
  <pageSetup paperSize="9" scale="80" orientation="landscape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L38"/>
  <sheetViews>
    <sheetView workbookViewId="0">
      <selection activeCell="S20" sqref="S20"/>
    </sheetView>
  </sheetViews>
  <sheetFormatPr defaultRowHeight="15" x14ac:dyDescent="0.25"/>
  <cols>
    <col min="3" max="3" width="17.28515625" customWidth="1"/>
    <col min="4" max="4" width="9.85546875" bestFit="1" customWidth="1"/>
    <col min="5" max="5" width="0.140625" customWidth="1"/>
    <col min="6" max="7" width="8.85546875" hidden="1" customWidth="1"/>
    <col min="8" max="8" width="7.85546875" customWidth="1"/>
    <col min="9" max="9" width="0.140625" hidden="1" customWidth="1"/>
    <col min="10" max="12" width="8.85546875" hidden="1" customWidth="1"/>
    <col min="13" max="13" width="8" customWidth="1"/>
    <col min="14" max="14" width="0.140625" hidden="1" customWidth="1"/>
    <col min="15" max="16" width="8.85546875" hidden="1" customWidth="1"/>
    <col min="18" max="18" width="0.28515625" customWidth="1"/>
    <col min="23" max="23" width="17.7109375" customWidth="1"/>
    <col min="24" max="24" width="10.28515625" customWidth="1"/>
    <col min="25" max="27" width="8.85546875" hidden="1" customWidth="1"/>
    <col min="29" max="32" width="8.85546875" hidden="1" customWidth="1"/>
    <col min="33" max="33" width="8.7109375" customWidth="1"/>
    <col min="34" max="36" width="8.85546875" hidden="1" customWidth="1"/>
    <col min="37" max="37" width="8.7109375" customWidth="1"/>
    <col min="38" max="38" width="8.85546875" hidden="1" customWidth="1"/>
  </cols>
  <sheetData>
    <row r="1" spans="1:38" x14ac:dyDescent="0.25">
      <c r="A1" s="281"/>
      <c r="B1" s="282"/>
      <c r="C1" s="282"/>
      <c r="D1" s="282"/>
      <c r="E1" s="282"/>
      <c r="F1" s="282"/>
      <c r="G1" s="282"/>
      <c r="H1" s="282"/>
      <c r="I1" s="283"/>
      <c r="J1" s="230"/>
      <c r="K1" s="219"/>
      <c r="L1" s="219"/>
      <c r="M1" s="219"/>
      <c r="N1" s="219"/>
      <c r="O1" s="219"/>
      <c r="P1" s="219"/>
      <c r="Q1" s="219"/>
      <c r="R1" s="231"/>
      <c r="U1" s="281"/>
      <c r="V1" s="282"/>
      <c r="W1" s="282"/>
      <c r="X1" s="282"/>
      <c r="Y1" s="282"/>
      <c r="Z1" s="282"/>
      <c r="AA1" s="282"/>
      <c r="AB1" s="282"/>
      <c r="AC1" s="283"/>
      <c r="AD1" s="230"/>
      <c r="AE1" s="219"/>
      <c r="AF1" s="219"/>
      <c r="AG1" s="219"/>
      <c r="AH1" s="219"/>
      <c r="AI1" s="219"/>
      <c r="AJ1" s="219"/>
      <c r="AK1" s="219"/>
      <c r="AL1" s="231"/>
    </row>
    <row r="2" spans="1:38" x14ac:dyDescent="0.25">
      <c r="A2" s="1"/>
      <c r="B2" s="5" t="s">
        <v>1</v>
      </c>
      <c r="C2" s="6">
        <v>4</v>
      </c>
      <c r="D2" s="2"/>
      <c r="E2" s="2"/>
      <c r="F2" s="2"/>
      <c r="G2" s="2"/>
      <c r="H2" s="3"/>
      <c r="I2" s="4"/>
      <c r="J2" s="1">
        <v>4</v>
      </c>
      <c r="K2" s="5" t="s">
        <v>1</v>
      </c>
      <c r="L2" s="6">
        <v>4</v>
      </c>
      <c r="M2" s="2"/>
      <c r="N2" s="2"/>
      <c r="O2" s="2"/>
      <c r="P2" s="2"/>
      <c r="Q2" s="3"/>
      <c r="R2" s="4"/>
      <c r="U2" s="1"/>
      <c r="V2" s="5" t="s">
        <v>1</v>
      </c>
      <c r="W2" s="6">
        <v>4</v>
      </c>
      <c r="X2" s="2"/>
      <c r="Y2" s="2"/>
      <c r="Z2" s="2"/>
      <c r="AA2" s="2"/>
      <c r="AB2" s="3"/>
      <c r="AC2" s="4"/>
      <c r="AD2" s="1">
        <v>4</v>
      </c>
      <c r="AE2" s="5" t="s">
        <v>1</v>
      </c>
      <c r="AF2" s="6">
        <v>4</v>
      </c>
      <c r="AG2" s="2"/>
      <c r="AH2" s="2"/>
      <c r="AI2" s="2"/>
      <c r="AJ2" s="2"/>
      <c r="AK2" s="3"/>
      <c r="AL2" s="4"/>
    </row>
    <row r="3" spans="1:38" ht="13.9" customHeight="1" x14ac:dyDescent="0.25">
      <c r="A3" s="1"/>
      <c r="B3" s="5"/>
      <c r="C3" s="6"/>
      <c r="D3" s="99">
        <v>44446</v>
      </c>
      <c r="E3" s="2"/>
      <c r="F3" s="2"/>
      <c r="G3" s="2"/>
      <c r="H3" s="3"/>
      <c r="I3" s="4"/>
      <c r="J3" s="1"/>
      <c r="K3" s="5" t="s">
        <v>2</v>
      </c>
      <c r="L3" s="6">
        <v>1</v>
      </c>
      <c r="M3" s="2"/>
      <c r="N3" s="2"/>
      <c r="O3" s="2"/>
      <c r="P3" s="2"/>
      <c r="Q3" s="3"/>
      <c r="R3" s="4"/>
      <c r="U3" s="1"/>
      <c r="V3" s="5"/>
      <c r="W3" s="6"/>
      <c r="X3" s="99">
        <v>44446</v>
      </c>
      <c r="Y3" s="2"/>
      <c r="Z3" s="2"/>
      <c r="AA3" s="2"/>
      <c r="AB3" s="3"/>
      <c r="AC3" s="4"/>
      <c r="AD3" s="1"/>
      <c r="AE3" s="5" t="s">
        <v>2</v>
      </c>
      <c r="AF3" s="6">
        <v>1</v>
      </c>
      <c r="AG3" s="2"/>
      <c r="AH3" s="2"/>
      <c r="AI3" s="2"/>
      <c r="AJ3" s="2"/>
      <c r="AK3" s="3"/>
      <c r="AL3" s="4"/>
    </row>
    <row r="4" spans="1:38" hidden="1" x14ac:dyDescent="0.25">
      <c r="A4" s="1"/>
      <c r="B4" s="5" t="s">
        <v>3</v>
      </c>
      <c r="C4" s="7" t="s">
        <v>4</v>
      </c>
      <c r="D4" s="262" t="s">
        <v>5</v>
      </c>
      <c r="E4" s="262"/>
      <c r="F4" s="262"/>
      <c r="G4" s="262"/>
      <c r="H4" s="262"/>
      <c r="I4" s="4"/>
      <c r="J4" s="1"/>
      <c r="K4" s="5" t="s">
        <v>3</v>
      </c>
      <c r="L4" s="7" t="s">
        <v>4</v>
      </c>
      <c r="M4" s="262" t="s">
        <v>5</v>
      </c>
      <c r="N4" s="262"/>
      <c r="O4" s="262"/>
      <c r="P4" s="262"/>
      <c r="Q4" s="262"/>
      <c r="R4" s="4"/>
      <c r="U4" s="1"/>
      <c r="V4" s="5" t="s">
        <v>3</v>
      </c>
      <c r="W4" s="7" t="s">
        <v>4</v>
      </c>
      <c r="X4" s="262" t="s">
        <v>5</v>
      </c>
      <c r="Y4" s="262"/>
      <c r="Z4" s="262"/>
      <c r="AA4" s="262"/>
      <c r="AB4" s="262"/>
      <c r="AC4" s="4"/>
      <c r="AD4" s="1"/>
      <c r="AE4" s="5" t="s">
        <v>3</v>
      </c>
      <c r="AF4" s="7" t="s">
        <v>4</v>
      </c>
      <c r="AG4" s="262" t="s">
        <v>5</v>
      </c>
      <c r="AH4" s="262"/>
      <c r="AI4" s="262"/>
      <c r="AJ4" s="262"/>
      <c r="AK4" s="262"/>
      <c r="AL4" s="4"/>
    </row>
    <row r="5" spans="1:38" hidden="1" x14ac:dyDescent="0.25">
      <c r="A5" s="1"/>
      <c r="B5" s="8" t="s">
        <v>6</v>
      </c>
      <c r="C5" s="7" t="s">
        <v>7</v>
      </c>
      <c r="D5" s="2"/>
      <c r="E5" s="2"/>
      <c r="F5" s="2"/>
      <c r="G5" s="2"/>
      <c r="H5" s="3"/>
      <c r="I5" s="4"/>
      <c r="J5" s="1"/>
      <c r="K5" s="8" t="s">
        <v>6</v>
      </c>
      <c r="L5" s="9" t="s">
        <v>292</v>
      </c>
      <c r="M5" s="2"/>
      <c r="N5" s="2"/>
      <c r="O5" s="2"/>
      <c r="P5" s="2"/>
      <c r="Q5" s="3"/>
      <c r="R5" s="4"/>
      <c r="U5" s="1"/>
      <c r="V5" s="8" t="s">
        <v>6</v>
      </c>
      <c r="W5" s="7" t="s">
        <v>7</v>
      </c>
      <c r="X5" s="2"/>
      <c r="Y5" s="2"/>
      <c r="Z5" s="2"/>
      <c r="AA5" s="2"/>
      <c r="AB5" s="3"/>
      <c r="AC5" s="4"/>
      <c r="AD5" s="1"/>
      <c r="AE5" s="8" t="s">
        <v>6</v>
      </c>
      <c r="AF5" s="9" t="s">
        <v>292</v>
      </c>
      <c r="AG5" s="2"/>
      <c r="AH5" s="2"/>
      <c r="AI5" s="2"/>
      <c r="AJ5" s="2"/>
      <c r="AK5" s="3"/>
      <c r="AL5" s="4"/>
    </row>
    <row r="6" spans="1:38" hidden="1" x14ac:dyDescent="0.25">
      <c r="A6" s="1"/>
      <c r="B6" s="2"/>
      <c r="C6" s="2"/>
      <c r="D6" s="2"/>
      <c r="E6" s="2"/>
      <c r="F6" s="2"/>
      <c r="G6" s="2"/>
      <c r="H6" s="3"/>
      <c r="I6" s="4"/>
      <c r="J6" s="1"/>
      <c r="K6" s="2"/>
      <c r="L6" s="2"/>
      <c r="M6" s="2"/>
      <c r="N6" s="2"/>
      <c r="O6" s="2"/>
      <c r="P6" s="2"/>
      <c r="Q6" s="3"/>
      <c r="R6" s="4"/>
      <c r="U6" s="1"/>
      <c r="V6" s="2"/>
      <c r="W6" s="2"/>
      <c r="X6" s="2"/>
      <c r="Y6" s="2"/>
      <c r="Z6" s="2"/>
      <c r="AA6" s="2"/>
      <c r="AB6" s="3"/>
      <c r="AC6" s="4"/>
      <c r="AD6" s="1"/>
      <c r="AE6" s="2"/>
      <c r="AF6" s="2"/>
      <c r="AG6" s="2"/>
      <c r="AH6" s="2"/>
      <c r="AI6" s="2"/>
      <c r="AJ6" s="2"/>
      <c r="AK6" s="3"/>
      <c r="AL6" s="4"/>
    </row>
    <row r="7" spans="1:38" ht="46.9" customHeight="1" x14ac:dyDescent="0.25">
      <c r="A7" s="233" t="s">
        <v>8</v>
      </c>
      <c r="B7" s="263" t="s">
        <v>9</v>
      </c>
      <c r="C7" s="264"/>
      <c r="D7" s="234" t="s">
        <v>375</v>
      </c>
      <c r="E7" s="234" t="s">
        <v>11</v>
      </c>
      <c r="F7" s="234"/>
      <c r="G7" s="234"/>
      <c r="H7" s="235" t="s">
        <v>12</v>
      </c>
      <c r="I7" s="12" t="s">
        <v>13</v>
      </c>
      <c r="J7" s="233" t="s">
        <v>8</v>
      </c>
      <c r="K7" s="234" t="s">
        <v>9</v>
      </c>
      <c r="L7" s="234"/>
      <c r="M7" s="234" t="s">
        <v>379</v>
      </c>
      <c r="N7" s="234" t="s">
        <v>11</v>
      </c>
      <c r="O7" s="234"/>
      <c r="P7" s="234"/>
      <c r="Q7" s="235" t="s">
        <v>12</v>
      </c>
      <c r="R7" s="12" t="s">
        <v>13</v>
      </c>
      <c r="U7" s="233" t="s">
        <v>8</v>
      </c>
      <c r="V7" s="263" t="s">
        <v>9</v>
      </c>
      <c r="W7" s="264"/>
      <c r="X7" s="234" t="s">
        <v>375</v>
      </c>
      <c r="Y7" s="234" t="s">
        <v>11</v>
      </c>
      <c r="Z7" s="234"/>
      <c r="AA7" s="234"/>
      <c r="AB7" s="235" t="s">
        <v>12</v>
      </c>
      <c r="AC7" s="12" t="s">
        <v>13</v>
      </c>
      <c r="AD7" s="233" t="s">
        <v>8</v>
      </c>
      <c r="AE7" s="234" t="s">
        <v>9</v>
      </c>
      <c r="AF7" s="234"/>
      <c r="AG7" s="234" t="s">
        <v>379</v>
      </c>
      <c r="AH7" s="234" t="s">
        <v>11</v>
      </c>
      <c r="AI7" s="234"/>
      <c r="AJ7" s="234"/>
      <c r="AK7" s="235" t="s">
        <v>12</v>
      </c>
      <c r="AL7" s="12" t="s">
        <v>13</v>
      </c>
    </row>
    <row r="8" spans="1:38" x14ac:dyDescent="0.25">
      <c r="A8" s="233"/>
      <c r="B8" s="265"/>
      <c r="C8" s="266"/>
      <c r="D8" s="234"/>
      <c r="E8" s="116" t="s">
        <v>14</v>
      </c>
      <c r="F8" s="116" t="s">
        <v>15</v>
      </c>
      <c r="G8" s="116" t="s">
        <v>16</v>
      </c>
      <c r="H8" s="235"/>
      <c r="I8" s="12" t="s">
        <v>17</v>
      </c>
      <c r="J8" s="233"/>
      <c r="K8" s="234"/>
      <c r="L8" s="234"/>
      <c r="M8" s="234"/>
      <c r="N8" s="116" t="s">
        <v>14</v>
      </c>
      <c r="O8" s="116" t="s">
        <v>15</v>
      </c>
      <c r="P8" s="116" t="s">
        <v>16</v>
      </c>
      <c r="Q8" s="235"/>
      <c r="R8" s="12" t="s">
        <v>17</v>
      </c>
      <c r="U8" s="233"/>
      <c r="V8" s="265"/>
      <c r="W8" s="266"/>
      <c r="X8" s="234"/>
      <c r="Y8" s="116" t="s">
        <v>14</v>
      </c>
      <c r="Z8" s="116" t="s">
        <v>15</v>
      </c>
      <c r="AA8" s="116" t="s">
        <v>16</v>
      </c>
      <c r="AB8" s="235"/>
      <c r="AC8" s="12" t="s">
        <v>17</v>
      </c>
      <c r="AD8" s="233"/>
      <c r="AE8" s="234"/>
      <c r="AF8" s="234"/>
      <c r="AG8" s="234"/>
      <c r="AH8" s="116" t="s">
        <v>14</v>
      </c>
      <c r="AI8" s="116" t="s">
        <v>15</v>
      </c>
      <c r="AJ8" s="116" t="s">
        <v>16</v>
      </c>
      <c r="AK8" s="235"/>
      <c r="AL8" s="12" t="s">
        <v>17</v>
      </c>
    </row>
    <row r="9" spans="1:38" x14ac:dyDescent="0.25">
      <c r="A9" s="261" t="s">
        <v>18</v>
      </c>
      <c r="B9" s="256"/>
      <c r="C9" s="256"/>
      <c r="D9" s="256"/>
      <c r="E9" s="256"/>
      <c r="F9" s="256"/>
      <c r="G9" s="256"/>
      <c r="H9" s="256"/>
      <c r="I9" s="257"/>
      <c r="J9" s="261"/>
      <c r="K9" s="256"/>
      <c r="L9" s="256"/>
      <c r="M9" s="256"/>
      <c r="N9" s="256"/>
      <c r="O9" s="256"/>
      <c r="P9" s="256"/>
      <c r="Q9" s="256"/>
      <c r="R9" s="257"/>
      <c r="U9" s="261" t="s">
        <v>18</v>
      </c>
      <c r="V9" s="256"/>
      <c r="W9" s="256"/>
      <c r="X9" s="256"/>
      <c r="Y9" s="256"/>
      <c r="Z9" s="256"/>
      <c r="AA9" s="256"/>
      <c r="AB9" s="256"/>
      <c r="AC9" s="257"/>
      <c r="AD9" s="261"/>
      <c r="AE9" s="256"/>
      <c r="AF9" s="256"/>
      <c r="AG9" s="256"/>
      <c r="AH9" s="256"/>
      <c r="AI9" s="256"/>
      <c r="AJ9" s="256"/>
      <c r="AK9" s="256"/>
      <c r="AL9" s="257"/>
    </row>
    <row r="10" spans="1:38" x14ac:dyDescent="0.25">
      <c r="A10" s="13">
        <v>237</v>
      </c>
      <c r="B10" s="250" t="s">
        <v>92</v>
      </c>
      <c r="C10" s="249"/>
      <c r="D10" s="14">
        <v>75</v>
      </c>
      <c r="E10" s="15">
        <v>11.3</v>
      </c>
      <c r="F10" s="15">
        <v>9.5</v>
      </c>
      <c r="G10" s="15">
        <v>8.5</v>
      </c>
      <c r="H10" s="16">
        <v>188</v>
      </c>
      <c r="I10" s="17">
        <v>0.2</v>
      </c>
      <c r="J10" s="13">
        <v>237</v>
      </c>
      <c r="K10" s="260" t="s">
        <v>92</v>
      </c>
      <c r="L10" s="260"/>
      <c r="M10" s="14">
        <v>100</v>
      </c>
      <c r="N10" s="15">
        <v>15.1</v>
      </c>
      <c r="O10" s="15">
        <v>12.644399999999999</v>
      </c>
      <c r="P10" s="15">
        <v>11.3</v>
      </c>
      <c r="Q10" s="16">
        <v>250.6</v>
      </c>
      <c r="R10" s="20">
        <v>0.25</v>
      </c>
      <c r="U10" s="13">
        <v>237</v>
      </c>
      <c r="V10" s="250" t="s">
        <v>92</v>
      </c>
      <c r="W10" s="249"/>
      <c r="X10" s="14">
        <v>75</v>
      </c>
      <c r="Y10" s="15">
        <v>11.3</v>
      </c>
      <c r="Z10" s="15">
        <v>9.5</v>
      </c>
      <c r="AA10" s="15">
        <v>8.5</v>
      </c>
      <c r="AB10" s="16">
        <v>188</v>
      </c>
      <c r="AC10" s="17">
        <v>0.2</v>
      </c>
      <c r="AD10" s="13">
        <v>237</v>
      </c>
      <c r="AE10" s="260" t="s">
        <v>92</v>
      </c>
      <c r="AF10" s="260"/>
      <c r="AG10" s="14">
        <v>100</v>
      </c>
      <c r="AH10" s="15">
        <v>15.1</v>
      </c>
      <c r="AI10" s="15">
        <v>12.644399999999999</v>
      </c>
      <c r="AJ10" s="15">
        <v>11.3</v>
      </c>
      <c r="AK10" s="16">
        <v>250.6</v>
      </c>
      <c r="AL10" s="20">
        <v>0.25</v>
      </c>
    </row>
    <row r="11" spans="1:38" x14ac:dyDescent="0.25">
      <c r="A11" s="13">
        <v>360</v>
      </c>
      <c r="B11" s="250" t="s">
        <v>93</v>
      </c>
      <c r="C11" s="249"/>
      <c r="D11" s="14">
        <v>20</v>
      </c>
      <c r="E11" s="16">
        <v>0.15</v>
      </c>
      <c r="F11" s="18">
        <v>0.1</v>
      </c>
      <c r="G11" s="15">
        <v>12.1</v>
      </c>
      <c r="H11" s="16">
        <v>61.5</v>
      </c>
      <c r="I11" s="17">
        <v>5.4</v>
      </c>
      <c r="J11" s="13">
        <v>360</v>
      </c>
      <c r="K11" s="260" t="s">
        <v>93</v>
      </c>
      <c r="L11" s="260"/>
      <c r="M11" s="14">
        <v>25</v>
      </c>
      <c r="N11" s="16">
        <v>0.18</v>
      </c>
      <c r="O11" s="16">
        <v>0.12444</v>
      </c>
      <c r="P11" s="16">
        <v>15.12</v>
      </c>
      <c r="Q11" s="16">
        <v>76.87</v>
      </c>
      <c r="R11" s="20">
        <v>5.7</v>
      </c>
      <c r="U11" s="13">
        <v>360</v>
      </c>
      <c r="V11" s="250" t="s">
        <v>93</v>
      </c>
      <c r="W11" s="249"/>
      <c r="X11" s="14">
        <v>20</v>
      </c>
      <c r="Y11" s="16">
        <v>0.15</v>
      </c>
      <c r="Z11" s="18">
        <v>0.1</v>
      </c>
      <c r="AA11" s="15">
        <v>12.1</v>
      </c>
      <c r="AB11" s="16">
        <v>61.5</v>
      </c>
      <c r="AC11" s="17">
        <v>5.4</v>
      </c>
      <c r="AD11" s="13">
        <v>360</v>
      </c>
      <c r="AE11" s="260" t="s">
        <v>93</v>
      </c>
      <c r="AF11" s="260"/>
      <c r="AG11" s="14">
        <v>25</v>
      </c>
      <c r="AH11" s="16">
        <v>0.18</v>
      </c>
      <c r="AI11" s="16">
        <v>0.12444</v>
      </c>
      <c r="AJ11" s="16">
        <v>15.12</v>
      </c>
      <c r="AK11" s="16">
        <v>76.87</v>
      </c>
      <c r="AL11" s="20">
        <v>5.7</v>
      </c>
    </row>
    <row r="12" spans="1:38" x14ac:dyDescent="0.25">
      <c r="A12" s="13"/>
      <c r="B12" s="250" t="s">
        <v>35</v>
      </c>
      <c r="C12" s="249"/>
      <c r="D12" s="14">
        <v>20</v>
      </c>
      <c r="E12" s="15">
        <v>1.51</v>
      </c>
      <c r="F12" s="16">
        <v>0.54220000000000002</v>
      </c>
      <c r="G12" s="15">
        <v>9.7200000000000006</v>
      </c>
      <c r="H12" s="16">
        <v>48.64</v>
      </c>
      <c r="I12" s="21"/>
      <c r="J12" s="13"/>
      <c r="K12" s="260" t="s">
        <v>23</v>
      </c>
      <c r="L12" s="260"/>
      <c r="M12" s="14">
        <v>30</v>
      </c>
      <c r="N12" s="15">
        <v>2.9</v>
      </c>
      <c r="O12" s="16">
        <v>1.0144439999999999</v>
      </c>
      <c r="P12" s="16">
        <v>15.6</v>
      </c>
      <c r="Q12" s="16">
        <v>79.099999999999994</v>
      </c>
      <c r="R12" s="20"/>
      <c r="U12" s="13"/>
      <c r="V12" s="250" t="s">
        <v>35</v>
      </c>
      <c r="W12" s="249"/>
      <c r="X12" s="14">
        <v>20</v>
      </c>
      <c r="Y12" s="15">
        <v>1.51</v>
      </c>
      <c r="Z12" s="16">
        <v>0.54220000000000002</v>
      </c>
      <c r="AA12" s="15">
        <v>9.7200000000000006</v>
      </c>
      <c r="AB12" s="16">
        <v>48.64</v>
      </c>
      <c r="AC12" s="21"/>
      <c r="AD12" s="13"/>
      <c r="AE12" s="260" t="s">
        <v>23</v>
      </c>
      <c r="AF12" s="260"/>
      <c r="AG12" s="14">
        <v>30</v>
      </c>
      <c r="AH12" s="15">
        <v>2.9</v>
      </c>
      <c r="AI12" s="16">
        <v>1.0144439999999999</v>
      </c>
      <c r="AJ12" s="16">
        <v>15.6</v>
      </c>
      <c r="AK12" s="16">
        <v>79.099999999999994</v>
      </c>
      <c r="AL12" s="20"/>
    </row>
    <row r="13" spans="1:38" x14ac:dyDescent="0.25">
      <c r="A13" s="13">
        <v>395</v>
      </c>
      <c r="B13" s="250" t="s">
        <v>24</v>
      </c>
      <c r="C13" s="249"/>
      <c r="D13" s="14">
        <v>150</v>
      </c>
      <c r="E13" s="15">
        <v>2.2000000000000002</v>
      </c>
      <c r="F13" s="15">
        <v>2.4</v>
      </c>
      <c r="G13" s="14">
        <v>14</v>
      </c>
      <c r="H13" s="16">
        <v>87.5</v>
      </c>
      <c r="I13" s="17">
        <v>1.4</v>
      </c>
      <c r="J13" s="13">
        <v>395</v>
      </c>
      <c r="K13" s="260" t="s">
        <v>293</v>
      </c>
      <c r="L13" s="260"/>
      <c r="M13" s="14">
        <v>180</v>
      </c>
      <c r="N13" s="15">
        <v>2.6</v>
      </c>
      <c r="O13" s="15">
        <v>2.9444439999999998</v>
      </c>
      <c r="P13" s="15">
        <v>17</v>
      </c>
      <c r="Q13" s="15">
        <v>107.5</v>
      </c>
      <c r="R13" s="20">
        <v>1.7</v>
      </c>
      <c r="U13" s="13">
        <v>395</v>
      </c>
      <c r="V13" s="250" t="s">
        <v>24</v>
      </c>
      <c r="W13" s="249"/>
      <c r="X13" s="14">
        <v>150</v>
      </c>
      <c r="Y13" s="15">
        <v>2.2000000000000002</v>
      </c>
      <c r="Z13" s="15">
        <v>2.4</v>
      </c>
      <c r="AA13" s="14">
        <v>14</v>
      </c>
      <c r="AB13" s="16">
        <v>87.5</v>
      </c>
      <c r="AC13" s="17">
        <v>1.4</v>
      </c>
      <c r="AD13" s="13">
        <v>395</v>
      </c>
      <c r="AE13" s="260" t="s">
        <v>293</v>
      </c>
      <c r="AF13" s="260"/>
      <c r="AG13" s="14">
        <v>180</v>
      </c>
      <c r="AH13" s="15">
        <v>2.6</v>
      </c>
      <c r="AI13" s="15">
        <v>2.9444439999999998</v>
      </c>
      <c r="AJ13" s="15">
        <v>17</v>
      </c>
      <c r="AK13" s="15">
        <v>107.5</v>
      </c>
      <c r="AL13" s="20">
        <v>1.7</v>
      </c>
    </row>
    <row r="14" spans="1:38" x14ac:dyDescent="0.25">
      <c r="A14" s="13"/>
      <c r="B14" s="250" t="s">
        <v>397</v>
      </c>
      <c r="C14" s="249"/>
      <c r="D14" s="14">
        <v>80</v>
      </c>
      <c r="E14" s="15">
        <v>1.3</v>
      </c>
      <c r="F14" s="15">
        <v>0.4</v>
      </c>
      <c r="G14" s="14">
        <v>20</v>
      </c>
      <c r="H14" s="16">
        <v>94</v>
      </c>
      <c r="I14" s="20">
        <v>8</v>
      </c>
      <c r="J14" s="13"/>
      <c r="K14" s="260" t="s">
        <v>94</v>
      </c>
      <c r="L14" s="260"/>
      <c r="M14" s="14">
        <v>80</v>
      </c>
      <c r="N14" s="15">
        <v>1.3</v>
      </c>
      <c r="O14" s="15">
        <v>0.4</v>
      </c>
      <c r="P14" s="14">
        <v>20</v>
      </c>
      <c r="Q14" s="16">
        <v>94</v>
      </c>
      <c r="R14" s="20">
        <v>8</v>
      </c>
      <c r="U14" s="13"/>
      <c r="V14" s="250" t="s">
        <v>397</v>
      </c>
      <c r="W14" s="249"/>
      <c r="X14" s="14">
        <v>80</v>
      </c>
      <c r="Y14" s="15">
        <v>1.3</v>
      </c>
      <c r="Z14" s="15">
        <v>0.4</v>
      </c>
      <c r="AA14" s="14">
        <v>20</v>
      </c>
      <c r="AB14" s="16">
        <v>94</v>
      </c>
      <c r="AC14" s="20">
        <v>8</v>
      </c>
      <c r="AD14" s="13"/>
      <c r="AE14" s="260" t="s">
        <v>94</v>
      </c>
      <c r="AF14" s="260"/>
      <c r="AG14" s="14">
        <v>80</v>
      </c>
      <c r="AH14" s="15">
        <v>1.3</v>
      </c>
      <c r="AI14" s="15">
        <v>0.4</v>
      </c>
      <c r="AJ14" s="14">
        <v>20</v>
      </c>
      <c r="AK14" s="16">
        <v>94</v>
      </c>
      <c r="AL14" s="20">
        <v>8</v>
      </c>
    </row>
    <row r="15" spans="1:38" x14ac:dyDescent="0.25">
      <c r="A15" s="261" t="s">
        <v>26</v>
      </c>
      <c r="B15" s="256"/>
      <c r="C15" s="256"/>
      <c r="D15" s="256"/>
      <c r="E15" s="256"/>
      <c r="F15" s="256"/>
      <c r="G15" s="256"/>
      <c r="H15" s="256"/>
      <c r="I15" s="257"/>
      <c r="J15" s="261"/>
      <c r="K15" s="256"/>
      <c r="L15" s="256"/>
      <c r="M15" s="256"/>
      <c r="N15" s="256"/>
      <c r="O15" s="256"/>
      <c r="P15" s="256"/>
      <c r="Q15" s="256"/>
      <c r="R15" s="257"/>
      <c r="U15" s="261" t="s">
        <v>26</v>
      </c>
      <c r="V15" s="256"/>
      <c r="W15" s="256"/>
      <c r="X15" s="256"/>
      <c r="Y15" s="256"/>
      <c r="Z15" s="256"/>
      <c r="AA15" s="256"/>
      <c r="AB15" s="256"/>
      <c r="AC15" s="257"/>
      <c r="AD15" s="261"/>
      <c r="AE15" s="256"/>
      <c r="AF15" s="256"/>
      <c r="AG15" s="256"/>
      <c r="AH15" s="256"/>
      <c r="AI15" s="256"/>
      <c r="AJ15" s="256"/>
      <c r="AK15" s="256"/>
      <c r="AL15" s="257"/>
    </row>
    <row r="16" spans="1:38" x14ac:dyDescent="0.25">
      <c r="A16" s="22" t="s">
        <v>27</v>
      </c>
      <c r="B16" s="250" t="s">
        <v>396</v>
      </c>
      <c r="C16" s="249"/>
      <c r="D16" s="14">
        <v>100</v>
      </c>
      <c r="E16" s="15">
        <v>0.1</v>
      </c>
      <c r="F16" s="16">
        <v>0</v>
      </c>
      <c r="G16" s="15">
        <v>10.3</v>
      </c>
      <c r="H16" s="16">
        <v>42</v>
      </c>
      <c r="I16" s="17">
        <v>0.8</v>
      </c>
      <c r="J16" s="22" t="s">
        <v>27</v>
      </c>
      <c r="K16" s="260" t="s">
        <v>95</v>
      </c>
      <c r="L16" s="260"/>
      <c r="M16" s="14">
        <v>100</v>
      </c>
      <c r="N16" s="15">
        <v>0.1</v>
      </c>
      <c r="O16" s="16">
        <v>0</v>
      </c>
      <c r="P16" s="15">
        <v>10.3</v>
      </c>
      <c r="Q16" s="16">
        <v>42</v>
      </c>
      <c r="R16" s="17">
        <v>0.8</v>
      </c>
      <c r="U16" s="22" t="s">
        <v>27</v>
      </c>
      <c r="V16" s="250" t="s">
        <v>396</v>
      </c>
      <c r="W16" s="249"/>
      <c r="X16" s="14">
        <v>100</v>
      </c>
      <c r="Y16" s="15">
        <v>0.1</v>
      </c>
      <c r="Z16" s="16">
        <v>0</v>
      </c>
      <c r="AA16" s="15">
        <v>10.3</v>
      </c>
      <c r="AB16" s="16">
        <v>42</v>
      </c>
      <c r="AC16" s="17">
        <v>0.8</v>
      </c>
      <c r="AD16" s="22" t="s">
        <v>27</v>
      </c>
      <c r="AE16" s="260" t="s">
        <v>95</v>
      </c>
      <c r="AF16" s="260"/>
      <c r="AG16" s="14">
        <v>100</v>
      </c>
      <c r="AH16" s="15">
        <v>0.1</v>
      </c>
      <c r="AI16" s="16">
        <v>0</v>
      </c>
      <c r="AJ16" s="15">
        <v>10.3</v>
      </c>
      <c r="AK16" s="16">
        <v>42</v>
      </c>
      <c r="AL16" s="17">
        <v>0.8</v>
      </c>
    </row>
    <row r="17" spans="1:38" x14ac:dyDescent="0.25">
      <c r="A17" s="261" t="s">
        <v>29</v>
      </c>
      <c r="B17" s="256"/>
      <c r="C17" s="256"/>
      <c r="D17" s="256"/>
      <c r="E17" s="256"/>
      <c r="F17" s="256"/>
      <c r="G17" s="256"/>
      <c r="H17" s="256"/>
      <c r="I17" s="257"/>
      <c r="J17" s="261"/>
      <c r="K17" s="256"/>
      <c r="L17" s="256"/>
      <c r="M17" s="256"/>
      <c r="N17" s="256"/>
      <c r="O17" s="256"/>
      <c r="P17" s="256"/>
      <c r="Q17" s="256"/>
      <c r="R17" s="257"/>
      <c r="U17" s="261" t="s">
        <v>29</v>
      </c>
      <c r="V17" s="256"/>
      <c r="W17" s="256"/>
      <c r="X17" s="256"/>
      <c r="Y17" s="256"/>
      <c r="Z17" s="256"/>
      <c r="AA17" s="256"/>
      <c r="AB17" s="256"/>
      <c r="AC17" s="257"/>
      <c r="AD17" s="261"/>
      <c r="AE17" s="256"/>
      <c r="AF17" s="256"/>
      <c r="AG17" s="256"/>
      <c r="AH17" s="256"/>
      <c r="AI17" s="256"/>
      <c r="AJ17" s="256"/>
      <c r="AK17" s="256"/>
      <c r="AL17" s="257"/>
    </row>
    <row r="18" spans="1:38" ht="25.15" customHeight="1" x14ac:dyDescent="0.25">
      <c r="A18" s="30">
        <v>20</v>
      </c>
      <c r="B18" s="209" t="s">
        <v>96</v>
      </c>
      <c r="C18" s="210"/>
      <c r="D18" s="25">
        <v>40</v>
      </c>
      <c r="E18" s="27">
        <v>0.56000000000000005</v>
      </c>
      <c r="F18" s="27">
        <v>2.0299999999999998</v>
      </c>
      <c r="G18" s="26">
        <v>5.6</v>
      </c>
      <c r="H18" s="27">
        <v>35.200000000000003</v>
      </c>
      <c r="I18" s="28">
        <v>14</v>
      </c>
      <c r="J18" s="30">
        <v>20</v>
      </c>
      <c r="K18" s="209" t="s">
        <v>96</v>
      </c>
      <c r="L18" s="210"/>
      <c r="M18" s="25">
        <v>60</v>
      </c>
      <c r="N18" s="27">
        <v>0.84</v>
      </c>
      <c r="O18" s="26">
        <v>3.1425960000000002</v>
      </c>
      <c r="P18" s="26">
        <v>8.4</v>
      </c>
      <c r="Q18" s="27">
        <v>48.75</v>
      </c>
      <c r="R18" s="28">
        <v>21</v>
      </c>
      <c r="U18" s="30">
        <v>20</v>
      </c>
      <c r="V18" s="209" t="s">
        <v>96</v>
      </c>
      <c r="W18" s="210"/>
      <c r="X18" s="25">
        <v>40</v>
      </c>
      <c r="Y18" s="27">
        <v>0.56000000000000005</v>
      </c>
      <c r="Z18" s="27">
        <v>2.0299999999999998</v>
      </c>
      <c r="AA18" s="26">
        <v>5.6</v>
      </c>
      <c r="AB18" s="27">
        <v>35.200000000000003</v>
      </c>
      <c r="AC18" s="28">
        <v>14</v>
      </c>
      <c r="AD18" s="30">
        <v>20</v>
      </c>
      <c r="AE18" s="209" t="s">
        <v>96</v>
      </c>
      <c r="AF18" s="210"/>
      <c r="AG18" s="25">
        <v>60</v>
      </c>
      <c r="AH18" s="27">
        <v>0.84</v>
      </c>
      <c r="AI18" s="26">
        <v>3.1425960000000002</v>
      </c>
      <c r="AJ18" s="26">
        <v>8.4</v>
      </c>
      <c r="AK18" s="27">
        <v>48.75</v>
      </c>
      <c r="AL18" s="28">
        <v>21</v>
      </c>
    </row>
    <row r="19" spans="1:38" x14ac:dyDescent="0.25">
      <c r="A19" s="13">
        <v>87</v>
      </c>
      <c r="B19" s="250" t="s">
        <v>97</v>
      </c>
      <c r="C19" s="249"/>
      <c r="D19" s="14">
        <v>150</v>
      </c>
      <c r="E19" s="15">
        <v>4.9000000000000004</v>
      </c>
      <c r="F19" s="15">
        <v>2.8</v>
      </c>
      <c r="G19" s="15">
        <v>10.6</v>
      </c>
      <c r="H19" s="16">
        <v>105.7</v>
      </c>
      <c r="I19" s="20">
        <v>2.9</v>
      </c>
      <c r="J19" s="13">
        <v>87</v>
      </c>
      <c r="K19" s="260" t="s">
        <v>97</v>
      </c>
      <c r="L19" s="260"/>
      <c r="M19" s="14">
        <v>200</v>
      </c>
      <c r="N19" s="15">
        <v>6.5</v>
      </c>
      <c r="O19" s="15">
        <v>3.74499</v>
      </c>
      <c r="P19" s="15">
        <v>14.13</v>
      </c>
      <c r="Q19" s="16">
        <v>140.93</v>
      </c>
      <c r="R19" s="20">
        <v>3.8</v>
      </c>
      <c r="U19" s="13">
        <v>87</v>
      </c>
      <c r="V19" s="250" t="s">
        <v>97</v>
      </c>
      <c r="W19" s="249"/>
      <c r="X19" s="14">
        <v>150</v>
      </c>
      <c r="Y19" s="15">
        <v>4.9000000000000004</v>
      </c>
      <c r="Z19" s="15">
        <v>2.8</v>
      </c>
      <c r="AA19" s="15">
        <v>10.6</v>
      </c>
      <c r="AB19" s="16">
        <v>105.7</v>
      </c>
      <c r="AC19" s="20">
        <v>2.9</v>
      </c>
      <c r="AD19" s="13">
        <v>87</v>
      </c>
      <c r="AE19" s="260" t="s">
        <v>97</v>
      </c>
      <c r="AF19" s="260"/>
      <c r="AG19" s="14">
        <v>200</v>
      </c>
      <c r="AH19" s="15">
        <v>6.5</v>
      </c>
      <c r="AI19" s="15">
        <v>3.74499</v>
      </c>
      <c r="AJ19" s="15">
        <v>14.13</v>
      </c>
      <c r="AK19" s="16">
        <v>140.93</v>
      </c>
      <c r="AL19" s="20">
        <v>3.8</v>
      </c>
    </row>
    <row r="20" spans="1:38" ht="30" customHeight="1" x14ac:dyDescent="0.25">
      <c r="A20" s="30">
        <v>278</v>
      </c>
      <c r="B20" s="209" t="s">
        <v>98</v>
      </c>
      <c r="C20" s="210"/>
      <c r="D20" s="25">
        <v>100</v>
      </c>
      <c r="E20" s="26">
        <v>11.2</v>
      </c>
      <c r="F20" s="26">
        <v>5.3</v>
      </c>
      <c r="G20" s="26">
        <v>2.7</v>
      </c>
      <c r="H20" s="27">
        <v>105.4</v>
      </c>
      <c r="I20" s="28">
        <v>0.9</v>
      </c>
      <c r="J20" s="30">
        <v>278</v>
      </c>
      <c r="K20" s="228" t="s">
        <v>98</v>
      </c>
      <c r="L20" s="228"/>
      <c r="M20" s="25">
        <v>110</v>
      </c>
      <c r="N20" s="26">
        <v>13.1</v>
      </c>
      <c r="O20" s="26">
        <v>6.2439999999999998</v>
      </c>
      <c r="P20" s="26">
        <v>3.24</v>
      </c>
      <c r="Q20" s="27">
        <v>123.6</v>
      </c>
      <c r="R20" s="32">
        <v>1.1000000000000001</v>
      </c>
      <c r="U20" s="30">
        <v>278</v>
      </c>
      <c r="V20" s="209" t="s">
        <v>98</v>
      </c>
      <c r="W20" s="210"/>
      <c r="X20" s="25">
        <v>100</v>
      </c>
      <c r="Y20" s="26">
        <v>11.2</v>
      </c>
      <c r="Z20" s="26">
        <v>5.3</v>
      </c>
      <c r="AA20" s="26">
        <v>2.7</v>
      </c>
      <c r="AB20" s="27">
        <v>105.4</v>
      </c>
      <c r="AC20" s="28">
        <v>0.9</v>
      </c>
      <c r="AD20" s="30">
        <v>278</v>
      </c>
      <c r="AE20" s="228" t="s">
        <v>98</v>
      </c>
      <c r="AF20" s="228"/>
      <c r="AG20" s="25">
        <v>110</v>
      </c>
      <c r="AH20" s="26">
        <v>13.1</v>
      </c>
      <c r="AI20" s="26">
        <v>6.2439999999999998</v>
      </c>
      <c r="AJ20" s="26">
        <v>3.24</v>
      </c>
      <c r="AK20" s="27">
        <v>123.6</v>
      </c>
      <c r="AL20" s="32">
        <v>1.1000000000000001</v>
      </c>
    </row>
    <row r="21" spans="1:38" x14ac:dyDescent="0.25">
      <c r="A21" s="13">
        <v>165</v>
      </c>
      <c r="B21" s="250" t="s">
        <v>99</v>
      </c>
      <c r="C21" s="249"/>
      <c r="D21" s="14">
        <v>105</v>
      </c>
      <c r="E21" s="15">
        <v>4.0999999999999996</v>
      </c>
      <c r="F21" s="15">
        <v>5.2</v>
      </c>
      <c r="G21" s="15">
        <v>21.5</v>
      </c>
      <c r="H21" s="16">
        <v>193.83</v>
      </c>
      <c r="I21" s="20"/>
      <c r="J21" s="13">
        <v>165</v>
      </c>
      <c r="K21" s="260" t="s">
        <v>99</v>
      </c>
      <c r="L21" s="260"/>
      <c r="M21" s="14">
        <v>115</v>
      </c>
      <c r="N21" s="15">
        <v>4.8</v>
      </c>
      <c r="O21" s="15">
        <v>6.1</v>
      </c>
      <c r="P21" s="15">
        <v>23.3</v>
      </c>
      <c r="Q21" s="16">
        <v>231.98</v>
      </c>
      <c r="R21" s="21"/>
      <c r="U21" s="13">
        <v>165</v>
      </c>
      <c r="V21" s="250" t="s">
        <v>99</v>
      </c>
      <c r="W21" s="249"/>
      <c r="X21" s="14">
        <v>105</v>
      </c>
      <c r="Y21" s="15">
        <v>4.0999999999999996</v>
      </c>
      <c r="Z21" s="15">
        <v>5.2</v>
      </c>
      <c r="AA21" s="15">
        <v>21.5</v>
      </c>
      <c r="AB21" s="16">
        <v>193.83</v>
      </c>
      <c r="AC21" s="20"/>
      <c r="AD21" s="13">
        <v>165</v>
      </c>
      <c r="AE21" s="260" t="s">
        <v>99</v>
      </c>
      <c r="AF21" s="260"/>
      <c r="AG21" s="14">
        <v>115</v>
      </c>
      <c r="AH21" s="15">
        <v>4.8</v>
      </c>
      <c r="AI21" s="15">
        <v>6.1</v>
      </c>
      <c r="AJ21" s="15">
        <v>23.3</v>
      </c>
      <c r="AK21" s="16">
        <v>231.98</v>
      </c>
      <c r="AL21" s="21"/>
    </row>
    <row r="22" spans="1:38" ht="18" customHeight="1" x14ac:dyDescent="0.25">
      <c r="A22" s="13"/>
      <c r="B22" s="90" t="s">
        <v>373</v>
      </c>
      <c r="C22" s="91" t="s">
        <v>380</v>
      </c>
      <c r="D22" s="14"/>
      <c r="E22" s="15"/>
      <c r="F22" s="15"/>
      <c r="G22" s="15"/>
      <c r="H22" s="16"/>
      <c r="I22" s="20"/>
      <c r="J22" s="13" t="s">
        <v>100</v>
      </c>
      <c r="K22" s="260" t="s">
        <v>101</v>
      </c>
      <c r="L22" s="260"/>
      <c r="M22" s="14" t="s">
        <v>381</v>
      </c>
      <c r="N22" s="16">
        <v>0.12</v>
      </c>
      <c r="O22" s="16">
        <v>0</v>
      </c>
      <c r="P22" s="15">
        <v>24.847999999999999</v>
      </c>
      <c r="Q22" s="16">
        <v>0</v>
      </c>
      <c r="R22" s="20">
        <v>3.6</v>
      </c>
      <c r="U22" s="13"/>
      <c r="V22" s="90" t="s">
        <v>373</v>
      </c>
      <c r="W22" s="91" t="s">
        <v>380</v>
      </c>
      <c r="X22" s="14"/>
      <c r="Y22" s="15"/>
      <c r="Z22" s="15"/>
      <c r="AA22" s="15"/>
      <c r="AB22" s="16"/>
      <c r="AC22" s="20"/>
      <c r="AD22" s="13" t="s">
        <v>100</v>
      </c>
      <c r="AE22" s="260" t="s">
        <v>101</v>
      </c>
      <c r="AF22" s="260"/>
      <c r="AG22" s="14" t="s">
        <v>381</v>
      </c>
      <c r="AH22" s="16">
        <v>0.12</v>
      </c>
      <c r="AI22" s="16">
        <v>0</v>
      </c>
      <c r="AJ22" s="15">
        <v>24.847999999999999</v>
      </c>
      <c r="AK22" s="16">
        <v>0</v>
      </c>
      <c r="AL22" s="20">
        <v>3.6</v>
      </c>
    </row>
    <row r="23" spans="1:38" x14ac:dyDescent="0.25">
      <c r="A23" s="13" t="s">
        <v>100</v>
      </c>
      <c r="B23" s="250" t="s">
        <v>101</v>
      </c>
      <c r="C23" s="249"/>
      <c r="D23" s="14">
        <v>150</v>
      </c>
      <c r="E23" s="15">
        <v>0.14000000000000001</v>
      </c>
      <c r="F23" s="18">
        <v>0</v>
      </c>
      <c r="G23" s="15">
        <v>20.7</v>
      </c>
      <c r="H23" s="16">
        <v>85.9</v>
      </c>
      <c r="I23" s="23">
        <v>3</v>
      </c>
      <c r="J23" s="13"/>
      <c r="K23" s="267" t="s">
        <v>369</v>
      </c>
      <c r="L23" s="210"/>
      <c r="M23" s="25">
        <v>180</v>
      </c>
      <c r="N23" s="27">
        <v>0</v>
      </c>
      <c r="O23" s="25">
        <v>0</v>
      </c>
      <c r="P23" s="32">
        <v>0</v>
      </c>
      <c r="Q23" s="118">
        <v>103.6</v>
      </c>
      <c r="R23" s="118"/>
      <c r="U23" s="13" t="s">
        <v>100</v>
      </c>
      <c r="V23" s="250" t="s">
        <v>101</v>
      </c>
      <c r="W23" s="249"/>
      <c r="X23" s="14">
        <v>150</v>
      </c>
      <c r="Y23" s="15">
        <v>0.14000000000000001</v>
      </c>
      <c r="Z23" s="18">
        <v>0</v>
      </c>
      <c r="AA23" s="15">
        <v>20.7</v>
      </c>
      <c r="AB23" s="16">
        <v>85.9</v>
      </c>
      <c r="AC23" s="23">
        <v>3</v>
      </c>
      <c r="AD23" s="13"/>
      <c r="AE23" s="267" t="s">
        <v>369</v>
      </c>
      <c r="AF23" s="210"/>
      <c r="AG23" s="25">
        <v>180</v>
      </c>
      <c r="AH23" s="27">
        <v>0</v>
      </c>
      <c r="AI23" s="25">
        <v>0</v>
      </c>
      <c r="AJ23" s="32">
        <v>0</v>
      </c>
      <c r="AK23" s="118">
        <v>103.6</v>
      </c>
      <c r="AL23" s="118"/>
    </row>
    <row r="24" spans="1:38" x14ac:dyDescent="0.25">
      <c r="A24" s="13"/>
      <c r="B24" s="250" t="s">
        <v>36</v>
      </c>
      <c r="C24" s="249"/>
      <c r="D24" s="14">
        <v>20</v>
      </c>
      <c r="E24" s="15">
        <v>1.4</v>
      </c>
      <c r="F24" s="16">
        <v>0.36</v>
      </c>
      <c r="G24" s="15">
        <v>9.9</v>
      </c>
      <c r="H24" s="16">
        <v>45.6</v>
      </c>
      <c r="I24" s="21"/>
      <c r="J24" s="13"/>
      <c r="K24" s="260" t="s">
        <v>23</v>
      </c>
      <c r="L24" s="260"/>
      <c r="M24" s="14">
        <v>30</v>
      </c>
      <c r="N24" s="15">
        <v>2.9</v>
      </c>
      <c r="O24" s="16">
        <v>1.01</v>
      </c>
      <c r="P24" s="16">
        <v>15.6</v>
      </c>
      <c r="Q24" s="16">
        <v>79.099999999999994</v>
      </c>
      <c r="R24" s="20"/>
      <c r="U24" s="13"/>
      <c r="V24" s="250" t="s">
        <v>36</v>
      </c>
      <c r="W24" s="249"/>
      <c r="X24" s="14">
        <v>20</v>
      </c>
      <c r="Y24" s="15">
        <v>1.4</v>
      </c>
      <c r="Z24" s="16">
        <v>0.36</v>
      </c>
      <c r="AA24" s="15">
        <v>9.9</v>
      </c>
      <c r="AB24" s="16">
        <v>45.6</v>
      </c>
      <c r="AC24" s="21"/>
      <c r="AD24" s="13"/>
      <c r="AE24" s="260" t="s">
        <v>23</v>
      </c>
      <c r="AF24" s="260"/>
      <c r="AG24" s="14">
        <v>30</v>
      </c>
      <c r="AH24" s="15">
        <v>2.9</v>
      </c>
      <c r="AI24" s="16">
        <v>1.01</v>
      </c>
      <c r="AJ24" s="16">
        <v>15.6</v>
      </c>
      <c r="AK24" s="16">
        <v>79.099999999999994</v>
      </c>
      <c r="AL24" s="20"/>
    </row>
    <row r="25" spans="1:38" x14ac:dyDescent="0.25">
      <c r="A25" s="13"/>
      <c r="B25" s="250" t="s">
        <v>23</v>
      </c>
      <c r="C25" s="249"/>
      <c r="D25" s="14">
        <v>20</v>
      </c>
      <c r="E25" s="15">
        <v>1.53</v>
      </c>
      <c r="F25" s="16">
        <v>0.54220000000000002</v>
      </c>
      <c r="G25" s="15">
        <v>9.7200000000000006</v>
      </c>
      <c r="H25" s="16">
        <v>48.64</v>
      </c>
      <c r="I25" s="21"/>
      <c r="J25" s="13"/>
      <c r="K25" s="260" t="s">
        <v>36</v>
      </c>
      <c r="L25" s="260"/>
      <c r="M25" s="14">
        <v>25</v>
      </c>
      <c r="N25" s="16">
        <v>1.47</v>
      </c>
      <c r="O25" s="16">
        <v>0.45</v>
      </c>
      <c r="P25" s="16">
        <v>13.11</v>
      </c>
      <c r="Q25" s="16">
        <v>59.634889999999999</v>
      </c>
      <c r="R25" s="20"/>
      <c r="U25" s="13"/>
      <c r="V25" s="250" t="s">
        <v>23</v>
      </c>
      <c r="W25" s="249"/>
      <c r="X25" s="14">
        <v>20</v>
      </c>
      <c r="Y25" s="15">
        <v>1.53</v>
      </c>
      <c r="Z25" s="16">
        <v>0.54220000000000002</v>
      </c>
      <c r="AA25" s="15">
        <v>9.7200000000000006</v>
      </c>
      <c r="AB25" s="16">
        <v>48.64</v>
      </c>
      <c r="AC25" s="21"/>
      <c r="AD25" s="13"/>
      <c r="AE25" s="260" t="s">
        <v>36</v>
      </c>
      <c r="AF25" s="260"/>
      <c r="AG25" s="14">
        <v>25</v>
      </c>
      <c r="AH25" s="16">
        <v>1.47</v>
      </c>
      <c r="AI25" s="16">
        <v>0.45</v>
      </c>
      <c r="AJ25" s="16">
        <v>13.11</v>
      </c>
      <c r="AK25" s="16">
        <v>59.634889999999999</v>
      </c>
      <c r="AL25" s="20"/>
    </row>
    <row r="26" spans="1:38" x14ac:dyDescent="0.25">
      <c r="A26" s="261" t="s">
        <v>38</v>
      </c>
      <c r="B26" s="256"/>
      <c r="C26" s="256"/>
      <c r="D26" s="256"/>
      <c r="E26" s="256"/>
      <c r="F26" s="256"/>
      <c r="G26" s="256"/>
      <c r="H26" s="256"/>
      <c r="I26" s="257"/>
      <c r="J26" s="261"/>
      <c r="K26" s="256"/>
      <c r="L26" s="256"/>
      <c r="M26" s="256"/>
      <c r="N26" s="256"/>
      <c r="O26" s="256"/>
      <c r="P26" s="256"/>
      <c r="Q26" s="256"/>
      <c r="R26" s="257"/>
      <c r="U26" s="261" t="s">
        <v>38</v>
      </c>
      <c r="V26" s="256"/>
      <c r="W26" s="256"/>
      <c r="X26" s="256"/>
      <c r="Y26" s="256"/>
      <c r="Z26" s="256"/>
      <c r="AA26" s="256"/>
      <c r="AB26" s="256"/>
      <c r="AC26" s="257"/>
      <c r="AD26" s="261"/>
      <c r="AE26" s="256"/>
      <c r="AF26" s="256"/>
      <c r="AG26" s="256"/>
      <c r="AH26" s="256"/>
      <c r="AI26" s="256"/>
      <c r="AJ26" s="256"/>
      <c r="AK26" s="256"/>
      <c r="AL26" s="257"/>
    </row>
    <row r="27" spans="1:38" x14ac:dyDescent="0.25">
      <c r="A27" s="13"/>
      <c r="B27" s="250" t="s">
        <v>102</v>
      </c>
      <c r="C27" s="249"/>
      <c r="D27" s="14">
        <v>45</v>
      </c>
      <c r="E27" s="15">
        <v>3.1</v>
      </c>
      <c r="F27" s="15">
        <v>6.2</v>
      </c>
      <c r="G27" s="15">
        <v>35.200000000000003</v>
      </c>
      <c r="H27" s="16">
        <v>195.1</v>
      </c>
      <c r="I27" s="17">
        <v>1.3</v>
      </c>
      <c r="J27" s="13"/>
      <c r="K27" s="260" t="s">
        <v>102</v>
      </c>
      <c r="L27" s="260"/>
      <c r="M27" s="14">
        <v>45</v>
      </c>
      <c r="N27" s="15">
        <v>3.1</v>
      </c>
      <c r="O27" s="15">
        <v>6.2</v>
      </c>
      <c r="P27" s="15">
        <v>35.200000000000003</v>
      </c>
      <c r="Q27" s="16">
        <v>195.1</v>
      </c>
      <c r="R27" s="17">
        <v>1.3</v>
      </c>
      <c r="U27" s="13"/>
      <c r="V27" s="250" t="s">
        <v>102</v>
      </c>
      <c r="W27" s="249"/>
      <c r="X27" s="14">
        <v>45</v>
      </c>
      <c r="Y27" s="15">
        <v>3.1</v>
      </c>
      <c r="Z27" s="15">
        <v>6.2</v>
      </c>
      <c r="AA27" s="15">
        <v>35.200000000000003</v>
      </c>
      <c r="AB27" s="16">
        <v>195.1</v>
      </c>
      <c r="AC27" s="17">
        <v>1.3</v>
      </c>
      <c r="AD27" s="13"/>
      <c r="AE27" s="260" t="s">
        <v>102</v>
      </c>
      <c r="AF27" s="260"/>
      <c r="AG27" s="14">
        <v>45</v>
      </c>
      <c r="AH27" s="15">
        <v>3.1</v>
      </c>
      <c r="AI27" s="15">
        <v>6.2</v>
      </c>
      <c r="AJ27" s="15">
        <v>35.200000000000003</v>
      </c>
      <c r="AK27" s="16">
        <v>195.1</v>
      </c>
      <c r="AL27" s="17">
        <v>1.3</v>
      </c>
    </row>
    <row r="28" spans="1:38" x14ac:dyDescent="0.25">
      <c r="A28" s="47">
        <v>401</v>
      </c>
      <c r="B28" s="278" t="s">
        <v>103</v>
      </c>
      <c r="C28" s="279"/>
      <c r="D28" s="25">
        <v>150</v>
      </c>
      <c r="E28" s="26">
        <v>4.3</v>
      </c>
      <c r="F28" s="26">
        <v>3.7</v>
      </c>
      <c r="G28" s="26">
        <v>6</v>
      </c>
      <c r="H28" s="27">
        <v>95</v>
      </c>
      <c r="I28" s="28">
        <v>1.3</v>
      </c>
      <c r="J28" s="76">
        <v>401</v>
      </c>
      <c r="K28" s="280" t="s">
        <v>103</v>
      </c>
      <c r="L28" s="280"/>
      <c r="M28" s="14">
        <v>180</v>
      </c>
      <c r="N28" s="15">
        <v>4.8</v>
      </c>
      <c r="O28" s="15">
        <v>4.5999999999999996</v>
      </c>
      <c r="P28" s="15">
        <v>7.2</v>
      </c>
      <c r="Q28" s="16">
        <v>117.8</v>
      </c>
      <c r="R28" s="20">
        <v>1.56</v>
      </c>
      <c r="U28" s="47">
        <v>401</v>
      </c>
      <c r="V28" s="278" t="s">
        <v>103</v>
      </c>
      <c r="W28" s="279"/>
      <c r="X28" s="25">
        <v>150</v>
      </c>
      <c r="Y28" s="26">
        <v>4.3</v>
      </c>
      <c r="Z28" s="26">
        <v>3.7</v>
      </c>
      <c r="AA28" s="26">
        <v>6</v>
      </c>
      <c r="AB28" s="27">
        <v>95</v>
      </c>
      <c r="AC28" s="28">
        <v>1.3</v>
      </c>
      <c r="AD28" s="76">
        <v>401</v>
      </c>
      <c r="AE28" s="280" t="s">
        <v>103</v>
      </c>
      <c r="AF28" s="280"/>
      <c r="AG28" s="14">
        <v>180</v>
      </c>
      <c r="AH28" s="15">
        <v>4.8</v>
      </c>
      <c r="AI28" s="15">
        <v>4.5999999999999996</v>
      </c>
      <c r="AJ28" s="15">
        <v>7.2</v>
      </c>
      <c r="AK28" s="16">
        <v>117.8</v>
      </c>
      <c r="AL28" s="20">
        <v>1.56</v>
      </c>
    </row>
    <row r="29" spans="1:38" x14ac:dyDescent="0.25">
      <c r="A29" s="261" t="s">
        <v>42</v>
      </c>
      <c r="B29" s="256"/>
      <c r="C29" s="256"/>
      <c r="D29" s="256"/>
      <c r="E29" s="256"/>
      <c r="F29" s="256"/>
      <c r="G29" s="256"/>
      <c r="H29" s="256"/>
      <c r="I29" s="257"/>
      <c r="J29" s="261"/>
      <c r="K29" s="256"/>
      <c r="L29" s="256"/>
      <c r="M29" s="256"/>
      <c r="N29" s="256"/>
      <c r="O29" s="256"/>
      <c r="P29" s="256"/>
      <c r="Q29" s="256"/>
      <c r="R29" s="257"/>
      <c r="U29" s="261" t="s">
        <v>42</v>
      </c>
      <c r="V29" s="256"/>
      <c r="W29" s="256"/>
      <c r="X29" s="256"/>
      <c r="Y29" s="256"/>
      <c r="Z29" s="256"/>
      <c r="AA29" s="256"/>
      <c r="AB29" s="256"/>
      <c r="AC29" s="257"/>
      <c r="AD29" s="261"/>
      <c r="AE29" s="256"/>
      <c r="AF29" s="256"/>
      <c r="AG29" s="256"/>
      <c r="AH29" s="256"/>
      <c r="AI29" s="256"/>
      <c r="AJ29" s="256"/>
      <c r="AK29" s="256"/>
      <c r="AL29" s="257"/>
    </row>
    <row r="30" spans="1:38" x14ac:dyDescent="0.25">
      <c r="A30" s="30">
        <v>13</v>
      </c>
      <c r="B30" s="250" t="s">
        <v>43</v>
      </c>
      <c r="C30" s="249"/>
      <c r="D30" s="14">
        <v>40</v>
      </c>
      <c r="E30" s="15">
        <v>0.2</v>
      </c>
      <c r="F30" s="15">
        <v>2.9</v>
      </c>
      <c r="G30" s="14">
        <v>1</v>
      </c>
      <c r="H30" s="16">
        <v>30.6</v>
      </c>
      <c r="I30" s="17">
        <v>4.3</v>
      </c>
      <c r="J30" s="30">
        <v>13</v>
      </c>
      <c r="K30" s="260" t="s">
        <v>43</v>
      </c>
      <c r="L30" s="260"/>
      <c r="M30" s="14">
        <v>60</v>
      </c>
      <c r="N30" s="15">
        <v>0.3</v>
      </c>
      <c r="O30" s="15">
        <v>4.4000000000000004</v>
      </c>
      <c r="P30" s="15">
        <v>1.6</v>
      </c>
      <c r="Q30" s="16">
        <v>45.97</v>
      </c>
      <c r="R30" s="17">
        <v>5.0999999999999996</v>
      </c>
      <c r="U30" s="30">
        <v>13</v>
      </c>
      <c r="V30" s="250" t="s">
        <v>43</v>
      </c>
      <c r="W30" s="249"/>
      <c r="X30" s="14">
        <v>40</v>
      </c>
      <c r="Y30" s="15">
        <v>0.2</v>
      </c>
      <c r="Z30" s="15">
        <v>2.9</v>
      </c>
      <c r="AA30" s="14">
        <v>1</v>
      </c>
      <c r="AB30" s="16">
        <v>30.6</v>
      </c>
      <c r="AC30" s="17">
        <v>4.3</v>
      </c>
      <c r="AD30" s="30">
        <v>13</v>
      </c>
      <c r="AE30" s="260" t="s">
        <v>43</v>
      </c>
      <c r="AF30" s="260"/>
      <c r="AG30" s="14">
        <v>60</v>
      </c>
      <c r="AH30" s="15">
        <v>0.3</v>
      </c>
      <c r="AI30" s="15">
        <v>4.4000000000000004</v>
      </c>
      <c r="AJ30" s="15">
        <v>1.6</v>
      </c>
      <c r="AK30" s="16">
        <v>45.97</v>
      </c>
      <c r="AL30" s="17">
        <v>5.0999999999999996</v>
      </c>
    </row>
    <row r="31" spans="1:38" x14ac:dyDescent="0.25">
      <c r="A31" s="13">
        <v>304</v>
      </c>
      <c r="B31" s="250" t="s">
        <v>104</v>
      </c>
      <c r="C31" s="249"/>
      <c r="D31" s="14">
        <v>150</v>
      </c>
      <c r="E31" s="15">
        <v>10.5</v>
      </c>
      <c r="F31" s="15">
        <v>14.8</v>
      </c>
      <c r="G31" s="15">
        <v>19.600000000000001</v>
      </c>
      <c r="H31" s="16">
        <v>265</v>
      </c>
      <c r="I31" s="20">
        <v>0.38</v>
      </c>
      <c r="J31" s="13">
        <v>304</v>
      </c>
      <c r="K31" s="260" t="s">
        <v>104</v>
      </c>
      <c r="L31" s="260"/>
      <c r="M31" s="14">
        <v>180</v>
      </c>
      <c r="N31" s="15">
        <v>12.6</v>
      </c>
      <c r="O31" s="15">
        <v>17.8</v>
      </c>
      <c r="P31" s="15">
        <v>23.5</v>
      </c>
      <c r="Q31" s="16">
        <v>318</v>
      </c>
      <c r="R31" s="20">
        <v>0.45</v>
      </c>
      <c r="U31" s="13">
        <v>304</v>
      </c>
      <c r="V31" s="250" t="s">
        <v>104</v>
      </c>
      <c r="W31" s="249"/>
      <c r="X31" s="14">
        <v>150</v>
      </c>
      <c r="Y31" s="15">
        <v>10.5</v>
      </c>
      <c r="Z31" s="15">
        <v>14.8</v>
      </c>
      <c r="AA31" s="15">
        <v>19.600000000000001</v>
      </c>
      <c r="AB31" s="16">
        <v>265</v>
      </c>
      <c r="AC31" s="20">
        <v>0.38</v>
      </c>
      <c r="AD31" s="13">
        <v>304</v>
      </c>
      <c r="AE31" s="260" t="s">
        <v>104</v>
      </c>
      <c r="AF31" s="260"/>
      <c r="AG31" s="14">
        <v>180</v>
      </c>
      <c r="AH31" s="15">
        <v>12.6</v>
      </c>
      <c r="AI31" s="15">
        <v>17.8</v>
      </c>
      <c r="AJ31" s="15">
        <v>23.5</v>
      </c>
      <c r="AK31" s="16">
        <v>318</v>
      </c>
      <c r="AL31" s="20">
        <v>0.45</v>
      </c>
    </row>
    <row r="32" spans="1:38" x14ac:dyDescent="0.25">
      <c r="A32" s="13"/>
      <c r="B32" s="250" t="s">
        <v>35</v>
      </c>
      <c r="C32" s="249"/>
      <c r="D32" s="14">
        <v>20</v>
      </c>
      <c r="E32" s="15">
        <v>1.51</v>
      </c>
      <c r="F32" s="16">
        <v>0.54220000000000002</v>
      </c>
      <c r="G32" s="15">
        <v>9.7200000000000006</v>
      </c>
      <c r="H32" s="16">
        <v>48.64</v>
      </c>
      <c r="I32" s="21"/>
      <c r="J32" s="13"/>
      <c r="K32" s="260" t="s">
        <v>36</v>
      </c>
      <c r="L32" s="260"/>
      <c r="M32" s="14">
        <v>25</v>
      </c>
      <c r="N32" s="16">
        <v>1.47</v>
      </c>
      <c r="O32" s="16">
        <v>0.45</v>
      </c>
      <c r="P32" s="16">
        <v>13.11</v>
      </c>
      <c r="Q32" s="16">
        <v>59.634889999999999</v>
      </c>
      <c r="R32" s="20"/>
      <c r="U32" s="13"/>
      <c r="V32" s="250" t="s">
        <v>35</v>
      </c>
      <c r="W32" s="249"/>
      <c r="X32" s="14">
        <v>20</v>
      </c>
      <c r="Y32" s="15">
        <v>1.51</v>
      </c>
      <c r="Z32" s="16">
        <v>0.54220000000000002</v>
      </c>
      <c r="AA32" s="15">
        <v>9.7200000000000006</v>
      </c>
      <c r="AB32" s="16">
        <v>48.64</v>
      </c>
      <c r="AC32" s="21"/>
      <c r="AD32" s="13"/>
      <c r="AE32" s="260" t="s">
        <v>36</v>
      </c>
      <c r="AF32" s="260"/>
      <c r="AG32" s="14">
        <v>25</v>
      </c>
      <c r="AH32" s="16">
        <v>1.47</v>
      </c>
      <c r="AI32" s="16">
        <v>0.45</v>
      </c>
      <c r="AJ32" s="16">
        <v>13.11</v>
      </c>
      <c r="AK32" s="16">
        <v>59.634889999999999</v>
      </c>
      <c r="AL32" s="20"/>
    </row>
    <row r="33" spans="1:38" x14ac:dyDescent="0.25">
      <c r="A33" s="13"/>
      <c r="B33" s="250" t="s">
        <v>36</v>
      </c>
      <c r="C33" s="249"/>
      <c r="D33" s="14">
        <v>20</v>
      </c>
      <c r="E33" s="15">
        <v>1</v>
      </c>
      <c r="F33" s="16">
        <v>0.36</v>
      </c>
      <c r="G33" s="15">
        <v>9.9</v>
      </c>
      <c r="H33" s="16">
        <v>45.6</v>
      </c>
      <c r="I33" s="21"/>
      <c r="J33" s="13"/>
      <c r="K33" s="260" t="s">
        <v>23</v>
      </c>
      <c r="L33" s="260"/>
      <c r="M33" s="14">
        <v>20</v>
      </c>
      <c r="N33" s="15">
        <v>1.5</v>
      </c>
      <c r="O33" s="16">
        <v>0.54226660000000004</v>
      </c>
      <c r="P33" s="15">
        <v>9.7200000000000006</v>
      </c>
      <c r="Q33" s="16">
        <v>48.64</v>
      </c>
      <c r="R33" s="21"/>
      <c r="U33" s="13"/>
      <c r="V33" s="250" t="s">
        <v>36</v>
      </c>
      <c r="W33" s="249"/>
      <c r="X33" s="14">
        <v>20</v>
      </c>
      <c r="Y33" s="15">
        <v>1</v>
      </c>
      <c r="Z33" s="16">
        <v>0.36</v>
      </c>
      <c r="AA33" s="15">
        <v>9.9</v>
      </c>
      <c r="AB33" s="16">
        <v>45.6</v>
      </c>
      <c r="AC33" s="21"/>
      <c r="AD33" s="13"/>
      <c r="AE33" s="260" t="s">
        <v>23</v>
      </c>
      <c r="AF33" s="260"/>
      <c r="AG33" s="14">
        <v>20</v>
      </c>
      <c r="AH33" s="15">
        <v>1.5</v>
      </c>
      <c r="AI33" s="16">
        <v>0.54226660000000004</v>
      </c>
      <c r="AJ33" s="15">
        <v>9.7200000000000006</v>
      </c>
      <c r="AK33" s="16">
        <v>48.64</v>
      </c>
      <c r="AL33" s="21"/>
    </row>
    <row r="34" spans="1:38" x14ac:dyDescent="0.25">
      <c r="A34" s="31" t="s">
        <v>105</v>
      </c>
      <c r="B34" s="250" t="s">
        <v>106</v>
      </c>
      <c r="C34" s="249"/>
      <c r="D34" s="14">
        <v>150</v>
      </c>
      <c r="E34" s="15">
        <v>1</v>
      </c>
      <c r="F34" s="15">
        <v>1.2</v>
      </c>
      <c r="G34" s="15">
        <v>9.1999999999999993</v>
      </c>
      <c r="H34" s="16">
        <v>52.4</v>
      </c>
      <c r="I34" s="17">
        <v>3.8</v>
      </c>
      <c r="J34" s="31" t="s">
        <v>105</v>
      </c>
      <c r="K34" s="260" t="s">
        <v>106</v>
      </c>
      <c r="L34" s="260"/>
      <c r="M34" s="14">
        <v>180</v>
      </c>
      <c r="N34" s="15">
        <v>1.5</v>
      </c>
      <c r="O34" s="15">
        <v>1.6355</v>
      </c>
      <c r="P34" s="15">
        <v>12.1477</v>
      </c>
      <c r="Q34" s="16">
        <v>64.2</v>
      </c>
      <c r="R34" s="20">
        <v>4.5999999999999996</v>
      </c>
      <c r="U34" s="31" t="s">
        <v>105</v>
      </c>
      <c r="V34" s="250" t="s">
        <v>106</v>
      </c>
      <c r="W34" s="249"/>
      <c r="X34" s="14">
        <v>150</v>
      </c>
      <c r="Y34" s="15">
        <v>1</v>
      </c>
      <c r="Z34" s="15">
        <v>1.2</v>
      </c>
      <c r="AA34" s="15">
        <v>9.1999999999999993</v>
      </c>
      <c r="AB34" s="16">
        <v>52.4</v>
      </c>
      <c r="AC34" s="17">
        <v>3.8</v>
      </c>
      <c r="AD34" s="31" t="s">
        <v>105</v>
      </c>
      <c r="AE34" s="260" t="s">
        <v>106</v>
      </c>
      <c r="AF34" s="260"/>
      <c r="AG34" s="14">
        <v>180</v>
      </c>
      <c r="AH34" s="15">
        <v>1.5</v>
      </c>
      <c r="AI34" s="15">
        <v>1.6355</v>
      </c>
      <c r="AJ34" s="15">
        <v>12.1477</v>
      </c>
      <c r="AK34" s="16">
        <v>64.2</v>
      </c>
      <c r="AL34" s="20">
        <v>4.5999999999999996</v>
      </c>
    </row>
    <row r="35" spans="1:38" ht="15.75" thickBot="1" x14ac:dyDescent="0.3">
      <c r="A35" s="31"/>
      <c r="B35" s="268" t="s">
        <v>107</v>
      </c>
      <c r="C35" s="241"/>
      <c r="D35" s="14">
        <v>20</v>
      </c>
      <c r="E35" s="16">
        <v>0.16</v>
      </c>
      <c r="F35" s="15">
        <v>0</v>
      </c>
      <c r="G35" s="15">
        <v>9.1999999999999993</v>
      </c>
      <c r="H35" s="16">
        <v>65</v>
      </c>
      <c r="I35" s="17"/>
      <c r="J35" s="31"/>
      <c r="K35" s="250" t="s">
        <v>107</v>
      </c>
      <c r="L35" s="249"/>
      <c r="M35" s="14">
        <v>20</v>
      </c>
      <c r="N35" s="16">
        <v>0.16</v>
      </c>
      <c r="O35" s="15">
        <v>0</v>
      </c>
      <c r="P35" s="15">
        <v>9.1999999999999993</v>
      </c>
      <c r="Q35" s="16">
        <v>65</v>
      </c>
      <c r="R35" s="17"/>
      <c r="U35" s="31"/>
      <c r="V35" s="268" t="s">
        <v>107</v>
      </c>
      <c r="W35" s="241"/>
      <c r="X35" s="14">
        <v>20</v>
      </c>
      <c r="Y35" s="16">
        <v>0.16</v>
      </c>
      <c r="Z35" s="15">
        <v>0</v>
      </c>
      <c r="AA35" s="15">
        <v>9.1999999999999993</v>
      </c>
      <c r="AB35" s="16">
        <v>65</v>
      </c>
      <c r="AC35" s="17"/>
      <c r="AD35" s="31"/>
      <c r="AE35" s="250" t="s">
        <v>107</v>
      </c>
      <c r="AF35" s="249"/>
      <c r="AG35" s="14">
        <v>20</v>
      </c>
      <c r="AH35" s="16">
        <v>0.16</v>
      </c>
      <c r="AI35" s="15">
        <v>0</v>
      </c>
      <c r="AJ35" s="15">
        <v>9.1999999999999993</v>
      </c>
      <c r="AK35" s="16">
        <v>65</v>
      </c>
      <c r="AL35" s="17"/>
    </row>
    <row r="36" spans="1:38" ht="34.9" customHeight="1" x14ac:dyDescent="0.25">
      <c r="A36" s="269" t="s">
        <v>108</v>
      </c>
      <c r="B36" s="270"/>
      <c r="C36" s="270"/>
      <c r="D36" s="271"/>
      <c r="E36" s="238" t="s">
        <v>11</v>
      </c>
      <c r="F36" s="238"/>
      <c r="G36" s="238"/>
      <c r="H36" s="237" t="s">
        <v>12</v>
      </c>
      <c r="I36" s="34" t="s">
        <v>13</v>
      </c>
      <c r="J36" s="269" t="s">
        <v>294</v>
      </c>
      <c r="K36" s="270"/>
      <c r="L36" s="270"/>
      <c r="M36" s="271"/>
      <c r="N36" s="238" t="s">
        <v>11</v>
      </c>
      <c r="O36" s="238"/>
      <c r="P36" s="238"/>
      <c r="Q36" s="237" t="s">
        <v>12</v>
      </c>
      <c r="R36" s="34" t="s">
        <v>13</v>
      </c>
      <c r="U36" s="269" t="s">
        <v>108</v>
      </c>
      <c r="V36" s="270"/>
      <c r="W36" s="270"/>
      <c r="X36" s="271"/>
      <c r="Y36" s="238" t="s">
        <v>11</v>
      </c>
      <c r="Z36" s="238"/>
      <c r="AA36" s="238"/>
      <c r="AB36" s="237" t="s">
        <v>12</v>
      </c>
      <c r="AC36" s="34" t="s">
        <v>13</v>
      </c>
      <c r="AD36" s="269" t="s">
        <v>294</v>
      </c>
      <c r="AE36" s="270"/>
      <c r="AF36" s="270"/>
      <c r="AG36" s="271"/>
      <c r="AH36" s="238" t="s">
        <v>11</v>
      </c>
      <c r="AI36" s="238"/>
      <c r="AJ36" s="238"/>
      <c r="AK36" s="237" t="s">
        <v>12</v>
      </c>
      <c r="AL36" s="34" t="s">
        <v>13</v>
      </c>
    </row>
    <row r="37" spans="1:38" x14ac:dyDescent="0.25">
      <c r="A37" s="272"/>
      <c r="B37" s="273"/>
      <c r="C37" s="273"/>
      <c r="D37" s="274"/>
      <c r="E37" s="117" t="s">
        <v>14</v>
      </c>
      <c r="F37" s="117" t="s">
        <v>15</v>
      </c>
      <c r="G37" s="117" t="s">
        <v>16</v>
      </c>
      <c r="H37" s="239"/>
      <c r="I37" s="36" t="s">
        <v>17</v>
      </c>
      <c r="J37" s="272"/>
      <c r="K37" s="273"/>
      <c r="L37" s="273"/>
      <c r="M37" s="274"/>
      <c r="N37" s="117" t="s">
        <v>14</v>
      </c>
      <c r="O37" s="117" t="s">
        <v>15</v>
      </c>
      <c r="P37" s="117" t="s">
        <v>16</v>
      </c>
      <c r="Q37" s="239"/>
      <c r="R37" s="36" t="s">
        <v>17</v>
      </c>
      <c r="U37" s="272"/>
      <c r="V37" s="273"/>
      <c r="W37" s="273"/>
      <c r="X37" s="274"/>
      <c r="Y37" s="117" t="s">
        <v>14</v>
      </c>
      <c r="Z37" s="117" t="s">
        <v>15</v>
      </c>
      <c r="AA37" s="117" t="s">
        <v>16</v>
      </c>
      <c r="AB37" s="239"/>
      <c r="AC37" s="36" t="s">
        <v>17</v>
      </c>
      <c r="AD37" s="272"/>
      <c r="AE37" s="273"/>
      <c r="AF37" s="273"/>
      <c r="AG37" s="274"/>
      <c r="AH37" s="117" t="s">
        <v>14</v>
      </c>
      <c r="AI37" s="117" t="s">
        <v>15</v>
      </c>
      <c r="AJ37" s="117" t="s">
        <v>16</v>
      </c>
      <c r="AK37" s="239"/>
      <c r="AL37" s="36" t="s">
        <v>17</v>
      </c>
    </row>
    <row r="38" spans="1:38" ht="15.75" thickBot="1" x14ac:dyDescent="0.3">
      <c r="A38" s="275"/>
      <c r="B38" s="276"/>
      <c r="C38" s="276"/>
      <c r="D38" s="277"/>
      <c r="E38" s="37">
        <f>E35+E34+E33+E32+E31+E30+E28+E27+E25+E24+E23+E21+E20+E19+E18+E16+E14+E13+E12+E11+E10</f>
        <v>62.16</v>
      </c>
      <c r="F38" s="37">
        <f>F35+F34+F33+F32+F31+F30+F28+F27+F25+F24+F23+F21+F20+F19+F18+F16+F14+F13+F12+F11+F10</f>
        <v>58.876599999999996</v>
      </c>
      <c r="G38" s="37">
        <f>G35+G34+G33+G32+G31+G30+G28+G27+G25+G24+G23+G21+G20+G19+G18+G16+G14+G13+G12+G11+G10</f>
        <v>255.16</v>
      </c>
      <c r="H38" s="37">
        <f>H35+H34+H33+H32+H31+H30+H28+H27+H25+H24+H23+H21+H20+H19+H18+H16+H14+H13+H12+H11+H10</f>
        <v>1939.2500000000002</v>
      </c>
      <c r="I38" s="38">
        <f>I35+I34+I33+I32+I31+I30+I28+I27+I25+I24+I23+I21+I20+I19+I18+I16+I14+I13+I12+I11+I10</f>
        <v>47.68</v>
      </c>
      <c r="J38" s="275"/>
      <c r="K38" s="276"/>
      <c r="L38" s="276"/>
      <c r="M38" s="277"/>
      <c r="N38" s="37">
        <f>N35+N34+N33+N32+N31+N30+N28+N27+N25+N24+N22+N21+N20+N19+N18+N16+N14+N13+N12+N11+N10</f>
        <v>77.34</v>
      </c>
      <c r="O38" s="37">
        <f>O35+O34+O33+O32+O31+O30+O28+O27+O25+O24+O22+O21+O20+O19+O18+O16+O14+O13+O12+O11+O10</f>
        <v>73.447080600000007</v>
      </c>
      <c r="P38" s="37">
        <f>P35+P34+P33+P32+P31+P30+P28+P27+P25+P24+P22+P21+P20+P19+P18+P16+P14+P13+P12+P11+P10</f>
        <v>303.62570000000011</v>
      </c>
      <c r="Q38" s="37">
        <f>Q35+Q34+Q33+Q32+Q31+Q30+Q28+Q27+Q25+Q24+Q22+Q21+Q20+Q19+Q18+Q16+Q14+Q13+Q12+Q11+Q10</f>
        <v>2248.40978</v>
      </c>
      <c r="R38" s="37">
        <f>R35+R34+R33+R32+R31+R30+R28+R27+R25+R24+R22+R21+R20+R19+R18+R16+R14+R13+R12+R11+R10</f>
        <v>58.960000000000008</v>
      </c>
      <c r="U38" s="275"/>
      <c r="V38" s="276"/>
      <c r="W38" s="276"/>
      <c r="X38" s="277"/>
      <c r="Y38" s="37">
        <f>Y35+Y34+Y33+Y32+Y31+Y30+Y28+Y27+Y25+Y24+Y23+Y21+Y20+Y19+Y18+Y16+Y14+Y13+Y12+Y11+Y10</f>
        <v>62.16</v>
      </c>
      <c r="Z38" s="37">
        <f>Z35+Z34+Z33+Z32+Z31+Z30+Z28+Z27+Z25+Z24+Z23+Z21+Z20+Z19+Z18+Z16+Z14+Z13+Z12+Z11+Z10</f>
        <v>58.876599999999996</v>
      </c>
      <c r="AA38" s="37">
        <f>AA35+AA34+AA33+AA32+AA31+AA30+AA28+AA27+AA25+AA24+AA23+AA21+AA20+AA19+AA18+AA16+AA14+AA13+AA12+AA11+AA10</f>
        <v>255.16</v>
      </c>
      <c r="AB38" s="37">
        <f>AB35+AB34+AB33+AB32+AB31+AB30+AB28+AB27+AB25+AB24+AB23+AB21+AB20+AB19+AB18+AB16+AB14+AB13+AB12+AB11+AB10</f>
        <v>1939.2500000000002</v>
      </c>
      <c r="AC38" s="38">
        <f>AC35+AC34+AC33+AC32+AC31+AC30+AC28+AC27+AC25+AC24+AC23+AC21+AC20+AC19+AC18+AC16+AC14+AC13+AC12+AC11+AC10</f>
        <v>47.68</v>
      </c>
      <c r="AD38" s="275"/>
      <c r="AE38" s="276"/>
      <c r="AF38" s="276"/>
      <c r="AG38" s="277"/>
      <c r="AH38" s="37">
        <f>AH35+AH34+AH33+AH32+AH31+AH30+AH28+AH27+AH25+AH24+AH22+AH21+AH20+AH19+AH18+AH16+AH14+AH13+AH12+AH11+AH10</f>
        <v>77.34</v>
      </c>
      <c r="AI38" s="37">
        <f>AI35+AI34+AI33+AI32+AI31+AI30+AI28+AI27+AI25+AI24+AI22+AI21+AI20+AI19+AI18+AI16+AI14+AI13+AI12+AI11+AI10</f>
        <v>73.447080600000007</v>
      </c>
      <c r="AJ38" s="37">
        <f>AJ35+AJ34+AJ33+AJ32+AJ31+AJ30+AJ28+AJ27+AJ25+AJ24+AJ22+AJ21+AJ20+AJ19+AJ18+AJ16+AJ14+AJ13+AJ12+AJ11+AJ10</f>
        <v>303.62570000000011</v>
      </c>
      <c r="AK38" s="37">
        <f>AK35+AK34+AK33+AK32+AK31+AK30+AK28+AK27+AK25+AK24+AK22+AK21+AK20+AK19+AK18+AK16+AK14+AK13+AK12+AK11+AK10</f>
        <v>2248.40978</v>
      </c>
      <c r="AL38" s="37">
        <f>AL35+AL34+AL33+AL32+AL31+AL30+AL28+AL27+AL25+AL24+AL22+AL21+AL20+AL19+AL18+AL16+AL14+AL13+AL12+AL11+AL10</f>
        <v>58.960000000000008</v>
      </c>
    </row>
  </sheetData>
  <mergeCells count="146">
    <mergeCell ref="AH36:AJ36"/>
    <mergeCell ref="AK36:AK37"/>
    <mergeCell ref="V34:W34"/>
    <mergeCell ref="AE34:AF34"/>
    <mergeCell ref="V35:W35"/>
    <mergeCell ref="AE35:AF35"/>
    <mergeCell ref="U36:X38"/>
    <mergeCell ref="Y36:AA36"/>
    <mergeCell ref="AB36:AB37"/>
    <mergeCell ref="AD36:AG38"/>
    <mergeCell ref="V31:W31"/>
    <mergeCell ref="AE31:AF31"/>
    <mergeCell ref="V32:W32"/>
    <mergeCell ref="AE32:AF32"/>
    <mergeCell ref="V33:W33"/>
    <mergeCell ref="AE33:AF33"/>
    <mergeCell ref="V28:W28"/>
    <mergeCell ref="AE28:AF28"/>
    <mergeCell ref="U29:AC29"/>
    <mergeCell ref="AD29:AL29"/>
    <mergeCell ref="V30:W30"/>
    <mergeCell ref="AE30:AF30"/>
    <mergeCell ref="U26:AC26"/>
    <mergeCell ref="AD26:AL26"/>
    <mergeCell ref="V27:W27"/>
    <mergeCell ref="AE27:AF27"/>
    <mergeCell ref="V21:W21"/>
    <mergeCell ref="AE21:AF21"/>
    <mergeCell ref="AE22:AF22"/>
    <mergeCell ref="V23:W23"/>
    <mergeCell ref="AE23:AF23"/>
    <mergeCell ref="V24:W24"/>
    <mergeCell ref="AE24:AF24"/>
    <mergeCell ref="V20:W20"/>
    <mergeCell ref="AE20:AF20"/>
    <mergeCell ref="U15:AC15"/>
    <mergeCell ref="AD15:AL15"/>
    <mergeCell ref="V16:W16"/>
    <mergeCell ref="AE16:AF16"/>
    <mergeCell ref="U17:AC17"/>
    <mergeCell ref="AD17:AL17"/>
    <mergeCell ref="V25:W25"/>
    <mergeCell ref="AE25:AF25"/>
    <mergeCell ref="AD9:AL9"/>
    <mergeCell ref="V10:W10"/>
    <mergeCell ref="AE10:AF10"/>
    <mergeCell ref="V11:W11"/>
    <mergeCell ref="AE11:AF11"/>
    <mergeCell ref="V18:W18"/>
    <mergeCell ref="AE18:AF18"/>
    <mergeCell ref="V19:W19"/>
    <mergeCell ref="AE19:AF19"/>
    <mergeCell ref="AB7:AB8"/>
    <mergeCell ref="AD7:AD8"/>
    <mergeCell ref="AE7:AF8"/>
    <mergeCell ref="AG7:AG8"/>
    <mergeCell ref="AH7:AJ7"/>
    <mergeCell ref="AK7:AK8"/>
    <mergeCell ref="N36:P36"/>
    <mergeCell ref="Q36:Q37"/>
    <mergeCell ref="U1:AC1"/>
    <mergeCell ref="AD1:AL1"/>
    <mergeCell ref="X4:AB4"/>
    <mergeCell ref="AG4:AK4"/>
    <mergeCell ref="U7:U8"/>
    <mergeCell ref="V7:W8"/>
    <mergeCell ref="X7:X8"/>
    <mergeCell ref="Y7:AA7"/>
    <mergeCell ref="Q7:Q8"/>
    <mergeCell ref="V12:W12"/>
    <mergeCell ref="AE12:AF12"/>
    <mergeCell ref="V13:W13"/>
    <mergeCell ref="AE13:AF13"/>
    <mergeCell ref="V14:W14"/>
    <mergeCell ref="AE14:AF14"/>
    <mergeCell ref="U9:AC9"/>
    <mergeCell ref="B35:C35"/>
    <mergeCell ref="K35:L35"/>
    <mergeCell ref="A36:D38"/>
    <mergeCell ref="E36:G36"/>
    <mergeCell ref="H36:H37"/>
    <mergeCell ref="J36:M38"/>
    <mergeCell ref="B32:C32"/>
    <mergeCell ref="K32:L32"/>
    <mergeCell ref="B33:C33"/>
    <mergeCell ref="K33:L33"/>
    <mergeCell ref="B34:C34"/>
    <mergeCell ref="K34:L34"/>
    <mergeCell ref="A29:I29"/>
    <mergeCell ref="J29:R29"/>
    <mergeCell ref="B30:C30"/>
    <mergeCell ref="K30:L30"/>
    <mergeCell ref="B31:C31"/>
    <mergeCell ref="K31:L31"/>
    <mergeCell ref="A26:I26"/>
    <mergeCell ref="J26:R26"/>
    <mergeCell ref="B27:C27"/>
    <mergeCell ref="K27:L27"/>
    <mergeCell ref="B28:C28"/>
    <mergeCell ref="K28:L28"/>
    <mergeCell ref="K22:L22"/>
    <mergeCell ref="B23:C23"/>
    <mergeCell ref="K23:L23"/>
    <mergeCell ref="B24:C24"/>
    <mergeCell ref="K24:L24"/>
    <mergeCell ref="B25:C25"/>
    <mergeCell ref="K25:L25"/>
    <mergeCell ref="B19:C19"/>
    <mergeCell ref="K19:L19"/>
    <mergeCell ref="B20:C20"/>
    <mergeCell ref="K20:L20"/>
    <mergeCell ref="B21:C21"/>
    <mergeCell ref="K21:L21"/>
    <mergeCell ref="B16:C16"/>
    <mergeCell ref="K16:L16"/>
    <mergeCell ref="A17:I17"/>
    <mergeCell ref="J17:R17"/>
    <mergeCell ref="B18:C18"/>
    <mergeCell ref="K18:L18"/>
    <mergeCell ref="B13:C13"/>
    <mergeCell ref="K13:L13"/>
    <mergeCell ref="B14:C14"/>
    <mergeCell ref="K14:L14"/>
    <mergeCell ref="A15:I15"/>
    <mergeCell ref="J15:R15"/>
    <mergeCell ref="B10:C10"/>
    <mergeCell ref="K10:L10"/>
    <mergeCell ref="B11:C11"/>
    <mergeCell ref="K11:L11"/>
    <mergeCell ref="B12:C12"/>
    <mergeCell ref="K12:L12"/>
    <mergeCell ref="K7:L8"/>
    <mergeCell ref="M7:M8"/>
    <mergeCell ref="N7:P7"/>
    <mergeCell ref="A9:I9"/>
    <mergeCell ref="J9:R9"/>
    <mergeCell ref="A1:I1"/>
    <mergeCell ref="J1:R1"/>
    <mergeCell ref="D4:H4"/>
    <mergeCell ref="M4:Q4"/>
    <mergeCell ref="A7:A8"/>
    <mergeCell ref="B7:C8"/>
    <mergeCell ref="D7:D8"/>
    <mergeCell ref="E7:G7"/>
    <mergeCell ref="H7:H8"/>
    <mergeCell ref="J7:J8"/>
  </mergeCells>
  <pageMargins left="0.7" right="0.7" top="0.75" bottom="0.75" header="0.3" footer="0.3"/>
  <pageSetup paperSize="9" scale="75" orientation="landscape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M38"/>
  <sheetViews>
    <sheetView workbookViewId="0">
      <selection activeCell="Z6" sqref="Z6:AB6"/>
    </sheetView>
  </sheetViews>
  <sheetFormatPr defaultRowHeight="15" x14ac:dyDescent="0.25"/>
  <cols>
    <col min="3" max="3" width="21.5703125" customWidth="1"/>
    <col min="4" max="4" width="10" customWidth="1"/>
    <col min="5" max="5" width="0.28515625" customWidth="1"/>
    <col min="6" max="7" width="8.85546875" hidden="1" customWidth="1"/>
    <col min="8" max="8" width="8.5703125" customWidth="1"/>
    <col min="9" max="9" width="0.140625" hidden="1" customWidth="1"/>
    <col min="10" max="12" width="8.85546875" hidden="1" customWidth="1"/>
    <col min="13" max="13" width="8.7109375" customWidth="1"/>
    <col min="14" max="16" width="8.85546875" hidden="1" customWidth="1"/>
    <col min="18" max="18" width="8.85546875" hidden="1" customWidth="1"/>
    <col min="25" max="25" width="9.85546875" customWidth="1"/>
    <col min="26" max="28" width="8.85546875" hidden="1" customWidth="1"/>
    <col min="29" max="29" width="8.85546875" customWidth="1"/>
    <col min="30" max="30" width="0.140625" customWidth="1"/>
    <col min="31" max="33" width="8.85546875" hidden="1" customWidth="1"/>
    <col min="35" max="35" width="0.140625" customWidth="1"/>
    <col min="36" max="37" width="8.85546875" hidden="1" customWidth="1"/>
    <col min="39" max="39" width="8.85546875" hidden="1" customWidth="1"/>
  </cols>
  <sheetData>
    <row r="1" spans="1:39" x14ac:dyDescent="0.25">
      <c r="A1" s="1">
        <v>5</v>
      </c>
      <c r="B1" s="5" t="s">
        <v>1</v>
      </c>
      <c r="C1" s="6">
        <v>5</v>
      </c>
      <c r="D1" s="2"/>
      <c r="E1" s="2"/>
      <c r="F1" s="2"/>
      <c r="G1" s="2"/>
      <c r="H1" s="3"/>
      <c r="I1" s="4"/>
      <c r="J1" s="77">
        <v>5</v>
      </c>
      <c r="K1" s="78" t="s">
        <v>1</v>
      </c>
      <c r="L1" s="79">
        <v>5</v>
      </c>
      <c r="M1" s="80"/>
      <c r="N1" s="80"/>
      <c r="O1" s="80"/>
      <c r="P1" s="80"/>
      <c r="Q1" s="81"/>
      <c r="R1" s="82"/>
      <c r="V1" s="1">
        <v>5</v>
      </c>
      <c r="W1" s="5" t="s">
        <v>1</v>
      </c>
      <c r="X1" s="6">
        <v>5</v>
      </c>
      <c r="Y1" s="2"/>
      <c r="Z1" s="2"/>
      <c r="AA1" s="2"/>
      <c r="AB1" s="2"/>
      <c r="AC1" s="3"/>
      <c r="AD1" s="4"/>
      <c r="AE1" s="77">
        <v>5</v>
      </c>
      <c r="AF1" s="78" t="s">
        <v>1</v>
      </c>
      <c r="AG1" s="79">
        <v>5</v>
      </c>
      <c r="AH1" s="80"/>
      <c r="AI1" s="80"/>
      <c r="AJ1" s="80"/>
      <c r="AK1" s="80"/>
      <c r="AL1" s="81"/>
      <c r="AM1" s="82"/>
    </row>
    <row r="2" spans="1:39" x14ac:dyDescent="0.25">
      <c r="A2" s="1"/>
      <c r="B2" s="5" t="s">
        <v>2</v>
      </c>
      <c r="C2" s="6">
        <v>1</v>
      </c>
      <c r="D2" s="99">
        <v>44445</v>
      </c>
      <c r="E2" s="2"/>
      <c r="F2" s="2"/>
      <c r="G2" s="2"/>
      <c r="H2" s="3"/>
      <c r="I2" s="4"/>
      <c r="J2" s="1"/>
      <c r="K2" s="5" t="s">
        <v>2</v>
      </c>
      <c r="L2" s="6">
        <v>1</v>
      </c>
      <c r="M2" s="2"/>
      <c r="N2" s="2"/>
      <c r="O2" s="2"/>
      <c r="P2" s="2"/>
      <c r="Q2" s="3"/>
      <c r="R2" s="4"/>
      <c r="V2" s="1"/>
      <c r="W2" s="5" t="s">
        <v>2</v>
      </c>
      <c r="X2" s="6">
        <v>1</v>
      </c>
      <c r="Y2" s="99">
        <v>44445</v>
      </c>
      <c r="Z2" s="2"/>
      <c r="AA2" s="2"/>
      <c r="AB2" s="2"/>
      <c r="AC2" s="3"/>
      <c r="AD2" s="4"/>
      <c r="AE2" s="1"/>
      <c r="AF2" s="5" t="s">
        <v>2</v>
      </c>
      <c r="AG2" s="6">
        <v>1</v>
      </c>
      <c r="AH2" s="2"/>
      <c r="AI2" s="2"/>
      <c r="AJ2" s="2"/>
      <c r="AK2" s="2"/>
      <c r="AL2" s="3"/>
      <c r="AM2" s="4"/>
    </row>
    <row r="3" spans="1:39" ht="0.6" customHeight="1" x14ac:dyDescent="0.25">
      <c r="A3" s="1"/>
      <c r="B3" s="5" t="s">
        <v>3</v>
      </c>
      <c r="C3" s="7" t="s">
        <v>4</v>
      </c>
      <c r="D3" s="262" t="s">
        <v>5</v>
      </c>
      <c r="E3" s="262"/>
      <c r="F3" s="262"/>
      <c r="G3" s="262"/>
      <c r="H3" s="262"/>
      <c r="I3" s="4"/>
      <c r="J3" s="1"/>
      <c r="K3" s="5" t="s">
        <v>3</v>
      </c>
      <c r="L3" s="7" t="s">
        <v>4</v>
      </c>
      <c r="M3" s="262" t="s">
        <v>5</v>
      </c>
      <c r="N3" s="262"/>
      <c r="O3" s="262"/>
      <c r="P3" s="262"/>
      <c r="Q3" s="262"/>
      <c r="R3" s="4"/>
      <c r="V3" s="1"/>
      <c r="W3" s="5" t="s">
        <v>3</v>
      </c>
      <c r="X3" s="7" t="s">
        <v>4</v>
      </c>
      <c r="Y3" s="262" t="s">
        <v>5</v>
      </c>
      <c r="Z3" s="262"/>
      <c r="AA3" s="262"/>
      <c r="AB3" s="262"/>
      <c r="AC3" s="262"/>
      <c r="AD3" s="4"/>
      <c r="AE3" s="1"/>
      <c r="AF3" s="5" t="s">
        <v>3</v>
      </c>
      <c r="AG3" s="7" t="s">
        <v>4</v>
      </c>
      <c r="AH3" s="262" t="s">
        <v>5</v>
      </c>
      <c r="AI3" s="262"/>
      <c r="AJ3" s="262"/>
      <c r="AK3" s="262"/>
      <c r="AL3" s="262"/>
      <c r="AM3" s="4"/>
    </row>
    <row r="4" spans="1:39" hidden="1" x14ac:dyDescent="0.25">
      <c r="A4" s="1"/>
      <c r="B4" s="8" t="s">
        <v>6</v>
      </c>
      <c r="C4" s="9" t="s">
        <v>7</v>
      </c>
      <c r="D4" s="2"/>
      <c r="E4" s="2"/>
      <c r="F4" s="2"/>
      <c r="G4" s="2"/>
      <c r="H4" s="3"/>
      <c r="I4" s="4"/>
      <c r="J4" s="1"/>
      <c r="K4" s="8" t="s">
        <v>6</v>
      </c>
      <c r="L4" s="9" t="s">
        <v>292</v>
      </c>
      <c r="M4" s="2"/>
      <c r="N4" s="2"/>
      <c r="O4" s="2"/>
      <c r="P4" s="2"/>
      <c r="Q4" s="3"/>
      <c r="R4" s="4"/>
      <c r="V4" s="1"/>
      <c r="W4" s="8" t="s">
        <v>6</v>
      </c>
      <c r="X4" s="9" t="s">
        <v>7</v>
      </c>
      <c r="Y4" s="2"/>
      <c r="Z4" s="2"/>
      <c r="AA4" s="2"/>
      <c r="AB4" s="2"/>
      <c r="AC4" s="3"/>
      <c r="AD4" s="4"/>
      <c r="AE4" s="1"/>
      <c r="AF4" s="8" t="s">
        <v>6</v>
      </c>
      <c r="AG4" s="9" t="s">
        <v>292</v>
      </c>
      <c r="AH4" s="2"/>
      <c r="AI4" s="2"/>
      <c r="AJ4" s="2"/>
      <c r="AK4" s="2"/>
      <c r="AL4" s="3"/>
      <c r="AM4" s="4"/>
    </row>
    <row r="5" spans="1:39" hidden="1" x14ac:dyDescent="0.25">
      <c r="A5" s="1"/>
      <c r="B5" s="2"/>
      <c r="C5" s="2"/>
      <c r="D5" s="2"/>
      <c r="E5" s="2"/>
      <c r="F5" s="2"/>
      <c r="G5" s="2"/>
      <c r="H5" s="3"/>
      <c r="I5" s="4"/>
      <c r="J5" s="1"/>
      <c r="K5" s="2"/>
      <c r="L5" s="2"/>
      <c r="M5" s="2"/>
      <c r="N5" s="2"/>
      <c r="O5" s="2"/>
      <c r="P5" s="2"/>
      <c r="Q5" s="3"/>
      <c r="R5" s="4"/>
      <c r="V5" s="1"/>
      <c r="W5" s="2"/>
      <c r="X5" s="2"/>
      <c r="Y5" s="2"/>
      <c r="Z5" s="2"/>
      <c r="AA5" s="2"/>
      <c r="AB5" s="2"/>
      <c r="AC5" s="3"/>
      <c r="AD5" s="4"/>
      <c r="AE5" s="1"/>
      <c r="AF5" s="2"/>
      <c r="AG5" s="2"/>
      <c r="AH5" s="2"/>
      <c r="AI5" s="2"/>
      <c r="AJ5" s="2"/>
      <c r="AK5" s="2"/>
      <c r="AL5" s="3"/>
      <c r="AM5" s="4"/>
    </row>
    <row r="6" spans="1:39" ht="66.599999999999994" customHeight="1" x14ac:dyDescent="0.25">
      <c r="A6" s="233" t="s">
        <v>8</v>
      </c>
      <c r="B6" s="263" t="s">
        <v>9</v>
      </c>
      <c r="C6" s="264"/>
      <c r="D6" s="234" t="s">
        <v>375</v>
      </c>
      <c r="E6" s="234" t="s">
        <v>11</v>
      </c>
      <c r="F6" s="234"/>
      <c r="G6" s="234"/>
      <c r="H6" s="235" t="s">
        <v>12</v>
      </c>
      <c r="I6" s="12" t="s">
        <v>13</v>
      </c>
      <c r="J6" s="233" t="s">
        <v>8</v>
      </c>
      <c r="K6" s="234" t="s">
        <v>9</v>
      </c>
      <c r="L6" s="234"/>
      <c r="M6" s="234" t="s">
        <v>372</v>
      </c>
      <c r="N6" s="234" t="s">
        <v>11</v>
      </c>
      <c r="O6" s="234"/>
      <c r="P6" s="234"/>
      <c r="Q6" s="235" t="s">
        <v>12</v>
      </c>
      <c r="R6" s="12" t="s">
        <v>13</v>
      </c>
      <c r="V6" s="233" t="s">
        <v>8</v>
      </c>
      <c r="W6" s="263" t="s">
        <v>9</v>
      </c>
      <c r="X6" s="264"/>
      <c r="Y6" s="234" t="s">
        <v>375</v>
      </c>
      <c r="Z6" s="234" t="s">
        <v>11</v>
      </c>
      <c r="AA6" s="234"/>
      <c r="AB6" s="234"/>
      <c r="AC6" s="235" t="s">
        <v>12</v>
      </c>
      <c r="AD6" s="12" t="s">
        <v>13</v>
      </c>
      <c r="AE6" s="233" t="s">
        <v>8</v>
      </c>
      <c r="AF6" s="234" t="s">
        <v>9</v>
      </c>
      <c r="AG6" s="234"/>
      <c r="AH6" s="234" t="s">
        <v>372</v>
      </c>
      <c r="AI6" s="234" t="s">
        <v>11</v>
      </c>
      <c r="AJ6" s="234"/>
      <c r="AK6" s="234"/>
      <c r="AL6" s="235" t="s">
        <v>12</v>
      </c>
      <c r="AM6" s="12" t="s">
        <v>13</v>
      </c>
    </row>
    <row r="7" spans="1:39" hidden="1" x14ac:dyDescent="0.25">
      <c r="A7" s="233"/>
      <c r="B7" s="265"/>
      <c r="C7" s="266"/>
      <c r="D7" s="234"/>
      <c r="E7" s="114" t="s">
        <v>14</v>
      </c>
      <c r="F7" s="114" t="s">
        <v>15</v>
      </c>
      <c r="G7" s="114" t="s">
        <v>16</v>
      </c>
      <c r="H7" s="235"/>
      <c r="I7" s="12" t="s">
        <v>17</v>
      </c>
      <c r="J7" s="233"/>
      <c r="K7" s="234"/>
      <c r="L7" s="234"/>
      <c r="M7" s="234"/>
      <c r="N7" s="114" t="s">
        <v>14</v>
      </c>
      <c r="O7" s="114" t="s">
        <v>15</v>
      </c>
      <c r="P7" s="114" t="s">
        <v>16</v>
      </c>
      <c r="Q7" s="235"/>
      <c r="R7" s="12" t="s">
        <v>17</v>
      </c>
      <c r="V7" s="233"/>
      <c r="W7" s="265"/>
      <c r="X7" s="266"/>
      <c r="Y7" s="234"/>
      <c r="Z7" s="114" t="s">
        <v>14</v>
      </c>
      <c r="AA7" s="114" t="s">
        <v>15</v>
      </c>
      <c r="AB7" s="114" t="s">
        <v>16</v>
      </c>
      <c r="AC7" s="235"/>
      <c r="AD7" s="12" t="s">
        <v>17</v>
      </c>
      <c r="AE7" s="233"/>
      <c r="AF7" s="234"/>
      <c r="AG7" s="234"/>
      <c r="AH7" s="234"/>
      <c r="AI7" s="114" t="s">
        <v>14</v>
      </c>
      <c r="AJ7" s="114" t="s">
        <v>15</v>
      </c>
      <c r="AK7" s="114" t="s">
        <v>16</v>
      </c>
      <c r="AL7" s="235"/>
      <c r="AM7" s="12" t="s">
        <v>17</v>
      </c>
    </row>
    <row r="8" spans="1:39" x14ac:dyDescent="0.25">
      <c r="A8" s="261" t="s">
        <v>18</v>
      </c>
      <c r="B8" s="256"/>
      <c r="C8" s="256"/>
      <c r="D8" s="256"/>
      <c r="E8" s="256"/>
      <c r="F8" s="256"/>
      <c r="G8" s="256"/>
      <c r="H8" s="256"/>
      <c r="I8" s="257"/>
      <c r="J8" s="261"/>
      <c r="K8" s="256"/>
      <c r="L8" s="256"/>
      <c r="M8" s="256"/>
      <c r="N8" s="256"/>
      <c r="O8" s="256"/>
      <c r="P8" s="256"/>
      <c r="Q8" s="256"/>
      <c r="R8" s="257"/>
      <c r="V8" s="261" t="s">
        <v>18</v>
      </c>
      <c r="W8" s="256"/>
      <c r="X8" s="256"/>
      <c r="Y8" s="256"/>
      <c r="Z8" s="256"/>
      <c r="AA8" s="256"/>
      <c r="AB8" s="256"/>
      <c r="AC8" s="256"/>
      <c r="AD8" s="257"/>
      <c r="AE8" s="261"/>
      <c r="AF8" s="256"/>
      <c r="AG8" s="256"/>
      <c r="AH8" s="256"/>
      <c r="AI8" s="256"/>
      <c r="AJ8" s="256"/>
      <c r="AK8" s="256"/>
      <c r="AL8" s="256"/>
      <c r="AM8" s="257"/>
    </row>
    <row r="9" spans="1:39" ht="29.45" customHeight="1" x14ac:dyDescent="0.25">
      <c r="A9" s="13" t="s">
        <v>19</v>
      </c>
      <c r="B9" s="250" t="s">
        <v>110</v>
      </c>
      <c r="C9" s="249"/>
      <c r="D9" s="14">
        <v>150</v>
      </c>
      <c r="E9" s="15">
        <v>3.8</v>
      </c>
      <c r="F9" s="15">
        <v>7.2</v>
      </c>
      <c r="G9" s="15">
        <v>19.399999999999999</v>
      </c>
      <c r="H9" s="16">
        <v>203</v>
      </c>
      <c r="I9" s="17">
        <v>1.5</v>
      </c>
      <c r="J9" s="13" t="s">
        <v>19</v>
      </c>
      <c r="K9" s="260" t="s">
        <v>296</v>
      </c>
      <c r="L9" s="260"/>
      <c r="M9" s="14">
        <v>200</v>
      </c>
      <c r="N9" s="15">
        <v>5.0999999999999996</v>
      </c>
      <c r="O9" s="15">
        <v>9.8439999999999994</v>
      </c>
      <c r="P9" s="15">
        <v>26</v>
      </c>
      <c r="Q9" s="15">
        <v>275.8</v>
      </c>
      <c r="R9" s="20">
        <v>2</v>
      </c>
      <c r="V9" s="13" t="s">
        <v>19</v>
      </c>
      <c r="W9" s="250" t="s">
        <v>110</v>
      </c>
      <c r="X9" s="249"/>
      <c r="Y9" s="14">
        <v>150</v>
      </c>
      <c r="Z9" s="15">
        <v>3.8</v>
      </c>
      <c r="AA9" s="15">
        <v>7.2</v>
      </c>
      <c r="AB9" s="15">
        <v>19.399999999999999</v>
      </c>
      <c r="AC9" s="16">
        <v>203</v>
      </c>
      <c r="AD9" s="17">
        <v>1.5</v>
      </c>
      <c r="AE9" s="13" t="s">
        <v>19</v>
      </c>
      <c r="AF9" s="260" t="s">
        <v>296</v>
      </c>
      <c r="AG9" s="260"/>
      <c r="AH9" s="14">
        <v>200</v>
      </c>
      <c r="AI9" s="15">
        <v>5.0999999999999996</v>
      </c>
      <c r="AJ9" s="15">
        <v>9.8439999999999994</v>
      </c>
      <c r="AK9" s="15">
        <v>26</v>
      </c>
      <c r="AL9" s="15">
        <v>275.8</v>
      </c>
      <c r="AM9" s="20">
        <v>2</v>
      </c>
    </row>
    <row r="10" spans="1:39" x14ac:dyDescent="0.25">
      <c r="A10" s="31"/>
      <c r="B10" s="250" t="s">
        <v>21</v>
      </c>
      <c r="C10" s="249"/>
      <c r="D10" s="14">
        <v>15</v>
      </c>
      <c r="E10" s="15">
        <v>3.8</v>
      </c>
      <c r="F10" s="15">
        <v>3.9</v>
      </c>
      <c r="G10" s="18">
        <v>4.8</v>
      </c>
      <c r="H10" s="16">
        <v>60</v>
      </c>
      <c r="I10" s="17">
        <v>0.1</v>
      </c>
      <c r="J10" s="31"/>
      <c r="K10" s="260" t="s">
        <v>21</v>
      </c>
      <c r="L10" s="260"/>
      <c r="M10" s="14">
        <v>15</v>
      </c>
      <c r="N10" s="15">
        <v>3.8</v>
      </c>
      <c r="O10" s="15">
        <v>3.9444439999999998</v>
      </c>
      <c r="P10" s="18">
        <v>4.8</v>
      </c>
      <c r="Q10" s="16">
        <v>60</v>
      </c>
      <c r="R10" s="17">
        <v>0.1</v>
      </c>
      <c r="V10" s="31"/>
      <c r="W10" s="250" t="s">
        <v>21</v>
      </c>
      <c r="X10" s="249"/>
      <c r="Y10" s="14">
        <v>15</v>
      </c>
      <c r="Z10" s="15">
        <v>3.8</v>
      </c>
      <c r="AA10" s="15">
        <v>3.9</v>
      </c>
      <c r="AB10" s="18">
        <v>4.8</v>
      </c>
      <c r="AC10" s="16">
        <v>60</v>
      </c>
      <c r="AD10" s="17">
        <v>0.1</v>
      </c>
      <c r="AE10" s="31"/>
      <c r="AF10" s="260" t="s">
        <v>21</v>
      </c>
      <c r="AG10" s="260"/>
      <c r="AH10" s="14">
        <v>15</v>
      </c>
      <c r="AI10" s="15">
        <v>3.8</v>
      </c>
      <c r="AJ10" s="15">
        <v>3.9444439999999998</v>
      </c>
      <c r="AK10" s="18">
        <v>4.8</v>
      </c>
      <c r="AL10" s="16">
        <v>60</v>
      </c>
      <c r="AM10" s="17">
        <v>0.1</v>
      </c>
    </row>
    <row r="11" spans="1:39" x14ac:dyDescent="0.25">
      <c r="A11" s="19"/>
      <c r="B11" s="250" t="s">
        <v>22</v>
      </c>
      <c r="C11" s="249"/>
      <c r="D11" s="14">
        <v>7</v>
      </c>
      <c r="E11" s="16">
        <v>7.0000000000000007E-2</v>
      </c>
      <c r="F11" s="16">
        <v>5.5</v>
      </c>
      <c r="G11" s="16">
        <v>7.0000000000000007E-2</v>
      </c>
      <c r="H11" s="16">
        <v>49.6</v>
      </c>
      <c r="I11" s="20"/>
      <c r="J11" s="19"/>
      <c r="K11" s="260" t="s">
        <v>22</v>
      </c>
      <c r="L11" s="260"/>
      <c r="M11" s="14">
        <v>10</v>
      </c>
      <c r="N11" s="15">
        <v>0.1</v>
      </c>
      <c r="O11" s="15">
        <v>7.8440000000000003</v>
      </c>
      <c r="P11" s="15">
        <v>0.1</v>
      </c>
      <c r="Q11" s="16">
        <v>70.900000000000006</v>
      </c>
      <c r="R11" s="21"/>
      <c r="V11" s="19"/>
      <c r="W11" s="250" t="s">
        <v>22</v>
      </c>
      <c r="X11" s="249"/>
      <c r="Y11" s="14">
        <v>7</v>
      </c>
      <c r="Z11" s="16">
        <v>7.0000000000000007E-2</v>
      </c>
      <c r="AA11" s="16">
        <v>5.5</v>
      </c>
      <c r="AB11" s="16">
        <v>7.0000000000000007E-2</v>
      </c>
      <c r="AC11" s="16">
        <v>49.6</v>
      </c>
      <c r="AD11" s="20"/>
      <c r="AE11" s="19"/>
      <c r="AF11" s="260" t="s">
        <v>22</v>
      </c>
      <c r="AG11" s="260"/>
      <c r="AH11" s="14">
        <v>10</v>
      </c>
      <c r="AI11" s="15">
        <v>0.1</v>
      </c>
      <c r="AJ11" s="15">
        <v>7.8440000000000003</v>
      </c>
      <c r="AK11" s="15">
        <v>0.1</v>
      </c>
      <c r="AL11" s="16">
        <v>70.900000000000006</v>
      </c>
      <c r="AM11" s="21"/>
    </row>
    <row r="12" spans="1:39" x14ac:dyDescent="0.25">
      <c r="A12" s="13"/>
      <c r="B12" s="250" t="s">
        <v>23</v>
      </c>
      <c r="C12" s="249"/>
      <c r="D12" s="14">
        <v>20</v>
      </c>
      <c r="E12" s="15">
        <v>1.51</v>
      </c>
      <c r="F12" s="16">
        <v>0.54220000000000002</v>
      </c>
      <c r="G12" s="15">
        <v>9.7200000000000006</v>
      </c>
      <c r="H12" s="16">
        <v>48.64</v>
      </c>
      <c r="I12" s="21"/>
      <c r="J12" s="13"/>
      <c r="K12" s="260" t="s">
        <v>35</v>
      </c>
      <c r="L12" s="260"/>
      <c r="M12" s="14">
        <v>30</v>
      </c>
      <c r="N12" s="15">
        <v>2.9</v>
      </c>
      <c r="O12" s="16">
        <v>1.01</v>
      </c>
      <c r="P12" s="16">
        <v>15.6</v>
      </c>
      <c r="Q12" s="16">
        <v>79.099999999999994</v>
      </c>
      <c r="R12" s="20"/>
      <c r="V12" s="13"/>
      <c r="W12" s="250" t="s">
        <v>23</v>
      </c>
      <c r="X12" s="249"/>
      <c r="Y12" s="14">
        <v>20</v>
      </c>
      <c r="Z12" s="15">
        <v>1.51</v>
      </c>
      <c r="AA12" s="16">
        <v>0.54220000000000002</v>
      </c>
      <c r="AB12" s="15">
        <v>9.7200000000000006</v>
      </c>
      <c r="AC12" s="16">
        <v>48.64</v>
      </c>
      <c r="AD12" s="21"/>
      <c r="AE12" s="13"/>
      <c r="AF12" s="260" t="s">
        <v>35</v>
      </c>
      <c r="AG12" s="260"/>
      <c r="AH12" s="14">
        <v>30</v>
      </c>
      <c r="AI12" s="15">
        <v>2.9</v>
      </c>
      <c r="AJ12" s="16">
        <v>1.01</v>
      </c>
      <c r="AK12" s="16">
        <v>15.6</v>
      </c>
      <c r="AL12" s="16">
        <v>79.099999999999994</v>
      </c>
      <c r="AM12" s="20"/>
    </row>
    <row r="13" spans="1:39" x14ac:dyDescent="0.25">
      <c r="A13" s="19">
        <v>397</v>
      </c>
      <c r="B13" s="250" t="s">
        <v>52</v>
      </c>
      <c r="C13" s="249"/>
      <c r="D13" s="14">
        <v>150</v>
      </c>
      <c r="E13" s="15">
        <v>2.8</v>
      </c>
      <c r="F13" s="15">
        <v>2.9</v>
      </c>
      <c r="G13" s="15">
        <v>18.8</v>
      </c>
      <c r="H13" s="16">
        <v>91</v>
      </c>
      <c r="I13" s="23">
        <v>1</v>
      </c>
      <c r="J13" s="19">
        <v>397</v>
      </c>
      <c r="K13" s="260" t="s">
        <v>52</v>
      </c>
      <c r="L13" s="260"/>
      <c r="M13" s="14">
        <v>180</v>
      </c>
      <c r="N13" s="15">
        <v>3.3</v>
      </c>
      <c r="O13" s="15">
        <v>3.43336</v>
      </c>
      <c r="P13" s="15">
        <v>23</v>
      </c>
      <c r="Q13" s="16">
        <v>109.6</v>
      </c>
      <c r="R13" s="20">
        <v>1.2</v>
      </c>
      <c r="V13" s="19">
        <v>397</v>
      </c>
      <c r="W13" s="250" t="s">
        <v>52</v>
      </c>
      <c r="X13" s="249"/>
      <c r="Y13" s="14">
        <v>150</v>
      </c>
      <c r="Z13" s="15">
        <v>2.8</v>
      </c>
      <c r="AA13" s="15">
        <v>2.9</v>
      </c>
      <c r="AB13" s="15">
        <v>18.8</v>
      </c>
      <c r="AC13" s="16">
        <v>91</v>
      </c>
      <c r="AD13" s="23">
        <v>1</v>
      </c>
      <c r="AE13" s="19">
        <v>397</v>
      </c>
      <c r="AF13" s="260" t="s">
        <v>52</v>
      </c>
      <c r="AG13" s="260"/>
      <c r="AH13" s="14">
        <v>180</v>
      </c>
      <c r="AI13" s="15">
        <v>3.3</v>
      </c>
      <c r="AJ13" s="15">
        <v>3.43336</v>
      </c>
      <c r="AK13" s="15">
        <v>23</v>
      </c>
      <c r="AL13" s="16">
        <v>109.6</v>
      </c>
      <c r="AM13" s="20">
        <v>1.2</v>
      </c>
    </row>
    <row r="14" spans="1:39" x14ac:dyDescent="0.25">
      <c r="A14" s="13"/>
      <c r="B14" s="250" t="s">
        <v>395</v>
      </c>
      <c r="C14" s="249"/>
      <c r="D14" s="14">
        <v>50</v>
      </c>
      <c r="E14" s="16">
        <v>0.33</v>
      </c>
      <c r="F14" s="48">
        <v>5.0000000000000001E-3</v>
      </c>
      <c r="G14" s="16">
        <v>4.0999999999999996</v>
      </c>
      <c r="H14" s="16">
        <v>23.6</v>
      </c>
      <c r="I14" s="20">
        <v>30</v>
      </c>
      <c r="J14" s="13"/>
      <c r="K14" s="260" t="s">
        <v>111</v>
      </c>
      <c r="L14" s="260"/>
      <c r="M14" s="14">
        <v>50</v>
      </c>
      <c r="N14" s="16">
        <v>0.33</v>
      </c>
      <c r="O14" s="48">
        <v>5.0000000000000001E-3</v>
      </c>
      <c r="P14" s="16">
        <v>4.0999999999999996</v>
      </c>
      <c r="Q14" s="16">
        <v>23.6</v>
      </c>
      <c r="R14" s="20">
        <v>30</v>
      </c>
      <c r="V14" s="13"/>
      <c r="W14" s="250" t="s">
        <v>395</v>
      </c>
      <c r="X14" s="249"/>
      <c r="Y14" s="14">
        <v>50</v>
      </c>
      <c r="Z14" s="16">
        <v>0.33</v>
      </c>
      <c r="AA14" s="48">
        <v>5.0000000000000001E-3</v>
      </c>
      <c r="AB14" s="16">
        <v>4.0999999999999996</v>
      </c>
      <c r="AC14" s="16">
        <v>23.6</v>
      </c>
      <c r="AD14" s="20">
        <v>30</v>
      </c>
      <c r="AE14" s="13"/>
      <c r="AF14" s="260" t="s">
        <v>111</v>
      </c>
      <c r="AG14" s="260"/>
      <c r="AH14" s="14">
        <v>50</v>
      </c>
      <c r="AI14" s="16">
        <v>0.33</v>
      </c>
      <c r="AJ14" s="48">
        <v>5.0000000000000001E-3</v>
      </c>
      <c r="AK14" s="16">
        <v>4.0999999999999996</v>
      </c>
      <c r="AL14" s="16">
        <v>23.6</v>
      </c>
      <c r="AM14" s="20">
        <v>30</v>
      </c>
    </row>
    <row r="15" spans="1:39" x14ac:dyDescent="0.25">
      <c r="A15" s="261" t="s">
        <v>26</v>
      </c>
      <c r="B15" s="256"/>
      <c r="C15" s="256"/>
      <c r="D15" s="256"/>
      <c r="E15" s="256"/>
      <c r="F15" s="256"/>
      <c r="G15" s="256"/>
      <c r="H15" s="256"/>
      <c r="I15" s="257"/>
      <c r="J15" s="261"/>
      <c r="K15" s="256"/>
      <c r="L15" s="256"/>
      <c r="M15" s="256"/>
      <c r="N15" s="256"/>
      <c r="O15" s="256"/>
      <c r="P15" s="256"/>
      <c r="Q15" s="256"/>
      <c r="R15" s="257"/>
      <c r="V15" s="261" t="s">
        <v>26</v>
      </c>
      <c r="W15" s="256"/>
      <c r="X15" s="256"/>
      <c r="Y15" s="256"/>
      <c r="Z15" s="256"/>
      <c r="AA15" s="256"/>
      <c r="AB15" s="256"/>
      <c r="AC15" s="256"/>
      <c r="AD15" s="257"/>
      <c r="AE15" s="261"/>
      <c r="AF15" s="256"/>
      <c r="AG15" s="256"/>
      <c r="AH15" s="256"/>
      <c r="AI15" s="256"/>
      <c r="AJ15" s="256"/>
      <c r="AK15" s="256"/>
      <c r="AL15" s="256"/>
      <c r="AM15" s="257"/>
    </row>
    <row r="16" spans="1:39" x14ac:dyDescent="0.25">
      <c r="A16" s="22" t="s">
        <v>27</v>
      </c>
      <c r="B16" s="250" t="s">
        <v>396</v>
      </c>
      <c r="C16" s="249"/>
      <c r="D16" s="14">
        <v>100</v>
      </c>
      <c r="E16" s="15">
        <v>0.1</v>
      </c>
      <c r="F16" s="18"/>
      <c r="G16" s="15">
        <v>10.3</v>
      </c>
      <c r="H16" s="16">
        <v>42</v>
      </c>
      <c r="I16" s="17">
        <v>0.8</v>
      </c>
      <c r="J16" s="22" t="s">
        <v>27</v>
      </c>
      <c r="K16" s="260" t="s">
        <v>54</v>
      </c>
      <c r="L16" s="260"/>
      <c r="M16" s="14">
        <v>100</v>
      </c>
      <c r="N16" s="15">
        <v>0.1</v>
      </c>
      <c r="O16" s="18">
        <v>0</v>
      </c>
      <c r="P16" s="15">
        <v>10.3</v>
      </c>
      <c r="Q16" s="16">
        <v>42</v>
      </c>
      <c r="R16" s="17">
        <v>0.8</v>
      </c>
      <c r="V16" s="22" t="s">
        <v>27</v>
      </c>
      <c r="W16" s="250" t="s">
        <v>396</v>
      </c>
      <c r="X16" s="249"/>
      <c r="Y16" s="14">
        <v>100</v>
      </c>
      <c r="Z16" s="15">
        <v>0.1</v>
      </c>
      <c r="AA16" s="18"/>
      <c r="AB16" s="15">
        <v>10.3</v>
      </c>
      <c r="AC16" s="16">
        <v>42</v>
      </c>
      <c r="AD16" s="17">
        <v>0.8</v>
      </c>
      <c r="AE16" s="22" t="s">
        <v>27</v>
      </c>
      <c r="AF16" s="260" t="s">
        <v>54</v>
      </c>
      <c r="AG16" s="260"/>
      <c r="AH16" s="14">
        <v>100</v>
      </c>
      <c r="AI16" s="15">
        <v>0.1</v>
      </c>
      <c r="AJ16" s="18">
        <v>0</v>
      </c>
      <c r="AK16" s="15">
        <v>10.3</v>
      </c>
      <c r="AL16" s="16">
        <v>42</v>
      </c>
      <c r="AM16" s="17">
        <v>0.8</v>
      </c>
    </row>
    <row r="17" spans="1:39" x14ac:dyDescent="0.25">
      <c r="A17" s="261" t="s">
        <v>29</v>
      </c>
      <c r="B17" s="256"/>
      <c r="C17" s="256"/>
      <c r="D17" s="256"/>
      <c r="E17" s="256"/>
      <c r="F17" s="256"/>
      <c r="G17" s="256"/>
      <c r="H17" s="256"/>
      <c r="I17" s="257"/>
      <c r="J17" s="261"/>
      <c r="K17" s="256"/>
      <c r="L17" s="256"/>
      <c r="M17" s="256"/>
      <c r="N17" s="256"/>
      <c r="O17" s="256"/>
      <c r="P17" s="256"/>
      <c r="Q17" s="256"/>
      <c r="R17" s="257"/>
      <c r="V17" s="261" t="s">
        <v>29</v>
      </c>
      <c r="W17" s="256"/>
      <c r="X17" s="256"/>
      <c r="Y17" s="256"/>
      <c r="Z17" s="256"/>
      <c r="AA17" s="256"/>
      <c r="AB17" s="256"/>
      <c r="AC17" s="256"/>
      <c r="AD17" s="257"/>
      <c r="AE17" s="261"/>
      <c r="AF17" s="256"/>
      <c r="AG17" s="256"/>
      <c r="AH17" s="256"/>
      <c r="AI17" s="256"/>
      <c r="AJ17" s="256"/>
      <c r="AK17" s="256"/>
      <c r="AL17" s="256"/>
      <c r="AM17" s="257"/>
    </row>
    <row r="18" spans="1:39" ht="29.45" customHeight="1" x14ac:dyDescent="0.25">
      <c r="A18" s="30">
        <v>34</v>
      </c>
      <c r="B18" s="250" t="s">
        <v>112</v>
      </c>
      <c r="C18" s="249"/>
      <c r="D18" s="14">
        <v>40</v>
      </c>
      <c r="E18" s="15">
        <v>0.6</v>
      </c>
      <c r="F18" s="15">
        <v>3.9</v>
      </c>
      <c r="G18" s="14">
        <v>3</v>
      </c>
      <c r="H18" s="16">
        <v>49.6</v>
      </c>
      <c r="I18" s="17">
        <v>3.6</v>
      </c>
      <c r="J18" s="30">
        <v>34</v>
      </c>
      <c r="K18" s="228" t="s">
        <v>112</v>
      </c>
      <c r="L18" s="228"/>
      <c r="M18" s="25">
        <v>60</v>
      </c>
      <c r="N18" s="26">
        <v>0.9</v>
      </c>
      <c r="O18" s="26">
        <v>5.944</v>
      </c>
      <c r="P18" s="25">
        <v>4.5</v>
      </c>
      <c r="Q18" s="27">
        <v>74.400000000000006</v>
      </c>
      <c r="R18" s="32">
        <v>4</v>
      </c>
      <c r="V18" s="30">
        <v>34</v>
      </c>
      <c r="W18" s="250" t="s">
        <v>112</v>
      </c>
      <c r="X18" s="249"/>
      <c r="Y18" s="14">
        <v>40</v>
      </c>
      <c r="Z18" s="15">
        <v>0.6</v>
      </c>
      <c r="AA18" s="15">
        <v>3.9</v>
      </c>
      <c r="AB18" s="14">
        <v>3</v>
      </c>
      <c r="AC18" s="16">
        <v>49.6</v>
      </c>
      <c r="AD18" s="17">
        <v>3.6</v>
      </c>
      <c r="AE18" s="30">
        <v>34</v>
      </c>
      <c r="AF18" s="228" t="s">
        <v>112</v>
      </c>
      <c r="AG18" s="228"/>
      <c r="AH18" s="25">
        <v>60</v>
      </c>
      <c r="AI18" s="26">
        <v>0.9</v>
      </c>
      <c r="AJ18" s="26">
        <v>5.944</v>
      </c>
      <c r="AK18" s="25">
        <v>4.5</v>
      </c>
      <c r="AL18" s="27">
        <v>74.400000000000006</v>
      </c>
      <c r="AM18" s="32">
        <v>4</v>
      </c>
    </row>
    <row r="19" spans="1:39" ht="26.45" customHeight="1" x14ac:dyDescent="0.25">
      <c r="A19" s="13">
        <v>76</v>
      </c>
      <c r="B19" s="250" t="s">
        <v>113</v>
      </c>
      <c r="C19" s="249"/>
      <c r="D19" s="14">
        <v>165</v>
      </c>
      <c r="E19" s="15">
        <v>4.9000000000000004</v>
      </c>
      <c r="F19" s="15">
        <v>6.5</v>
      </c>
      <c r="G19" s="15">
        <v>6.1</v>
      </c>
      <c r="H19" s="16">
        <v>122.2</v>
      </c>
      <c r="I19" s="20">
        <v>5.0999999999999996</v>
      </c>
      <c r="J19" s="30">
        <v>76</v>
      </c>
      <c r="K19" s="228" t="s">
        <v>297</v>
      </c>
      <c r="L19" s="228"/>
      <c r="M19" s="25">
        <v>200</v>
      </c>
      <c r="N19" s="27">
        <v>5.93</v>
      </c>
      <c r="O19" s="26">
        <v>7.9444400000000002</v>
      </c>
      <c r="P19" s="27">
        <v>7.5</v>
      </c>
      <c r="Q19" s="27">
        <v>150</v>
      </c>
      <c r="R19" s="32">
        <v>6.18</v>
      </c>
      <c r="V19" s="13">
        <v>76</v>
      </c>
      <c r="W19" s="250" t="s">
        <v>113</v>
      </c>
      <c r="X19" s="249"/>
      <c r="Y19" s="14">
        <v>165</v>
      </c>
      <c r="Z19" s="15">
        <v>4.9000000000000004</v>
      </c>
      <c r="AA19" s="15">
        <v>6.5</v>
      </c>
      <c r="AB19" s="15">
        <v>6.1</v>
      </c>
      <c r="AC19" s="16">
        <v>122.2</v>
      </c>
      <c r="AD19" s="20">
        <v>5.0999999999999996</v>
      </c>
      <c r="AE19" s="30">
        <v>76</v>
      </c>
      <c r="AF19" s="228" t="s">
        <v>297</v>
      </c>
      <c r="AG19" s="228"/>
      <c r="AH19" s="25">
        <v>200</v>
      </c>
      <c r="AI19" s="27">
        <v>5.93</v>
      </c>
      <c r="AJ19" s="26">
        <v>7.9444400000000002</v>
      </c>
      <c r="AK19" s="27">
        <v>7.5</v>
      </c>
      <c r="AL19" s="27">
        <v>150</v>
      </c>
      <c r="AM19" s="32">
        <v>6.18</v>
      </c>
    </row>
    <row r="20" spans="1:39" x14ac:dyDescent="0.25">
      <c r="A20" s="13" t="s">
        <v>114</v>
      </c>
      <c r="B20" s="250" t="s">
        <v>115</v>
      </c>
      <c r="C20" s="249"/>
      <c r="D20" s="14">
        <v>70</v>
      </c>
      <c r="E20" s="15">
        <v>5.4</v>
      </c>
      <c r="F20" s="15">
        <v>3.1</v>
      </c>
      <c r="G20" s="15">
        <v>4.2</v>
      </c>
      <c r="H20" s="16">
        <v>89.82</v>
      </c>
      <c r="I20" s="17">
        <v>1.8</v>
      </c>
      <c r="J20" s="13" t="s">
        <v>114</v>
      </c>
      <c r="K20" s="260" t="s">
        <v>115</v>
      </c>
      <c r="L20" s="260"/>
      <c r="M20" s="14">
        <v>90</v>
      </c>
      <c r="N20" s="15">
        <v>7.5</v>
      </c>
      <c r="O20" s="15">
        <v>5.1440000000000001</v>
      </c>
      <c r="P20" s="15">
        <v>6.3</v>
      </c>
      <c r="Q20" s="16">
        <v>128</v>
      </c>
      <c r="R20" s="20">
        <v>2.2999999999999998</v>
      </c>
      <c r="V20" s="13" t="s">
        <v>114</v>
      </c>
      <c r="W20" s="250" t="s">
        <v>115</v>
      </c>
      <c r="X20" s="249"/>
      <c r="Y20" s="14">
        <v>70</v>
      </c>
      <c r="Z20" s="15">
        <v>5.4</v>
      </c>
      <c r="AA20" s="15">
        <v>3.1</v>
      </c>
      <c r="AB20" s="15">
        <v>4.2</v>
      </c>
      <c r="AC20" s="16">
        <v>89.82</v>
      </c>
      <c r="AD20" s="17">
        <v>1.8</v>
      </c>
      <c r="AE20" s="13" t="s">
        <v>114</v>
      </c>
      <c r="AF20" s="260" t="s">
        <v>115</v>
      </c>
      <c r="AG20" s="260"/>
      <c r="AH20" s="14">
        <v>90</v>
      </c>
      <c r="AI20" s="15">
        <v>7.5</v>
      </c>
      <c r="AJ20" s="15">
        <v>5.1440000000000001</v>
      </c>
      <c r="AK20" s="15">
        <v>6.3</v>
      </c>
      <c r="AL20" s="16">
        <v>128</v>
      </c>
      <c r="AM20" s="20">
        <v>2.2999999999999998</v>
      </c>
    </row>
    <row r="21" spans="1:39" x14ac:dyDescent="0.25">
      <c r="A21" s="13">
        <v>321</v>
      </c>
      <c r="B21" s="250" t="s">
        <v>87</v>
      </c>
      <c r="C21" s="249"/>
      <c r="D21" s="14">
        <v>100</v>
      </c>
      <c r="E21" s="15">
        <v>2</v>
      </c>
      <c r="F21" s="15">
        <v>4.9000000000000004</v>
      </c>
      <c r="G21" s="15">
        <v>11.6</v>
      </c>
      <c r="H21" s="16">
        <v>106</v>
      </c>
      <c r="I21" s="17">
        <v>5.5</v>
      </c>
      <c r="J21" s="13">
        <v>321</v>
      </c>
      <c r="K21" s="260" t="s">
        <v>87</v>
      </c>
      <c r="L21" s="260"/>
      <c r="M21" s="14">
        <v>110</v>
      </c>
      <c r="N21" s="15">
        <v>2.2000000000000002</v>
      </c>
      <c r="O21" s="15">
        <v>5.0999999999999996</v>
      </c>
      <c r="P21" s="15">
        <v>12.8</v>
      </c>
      <c r="Q21" s="16">
        <v>116</v>
      </c>
      <c r="R21" s="20">
        <v>6</v>
      </c>
      <c r="V21" s="13">
        <v>321</v>
      </c>
      <c r="W21" s="250" t="s">
        <v>87</v>
      </c>
      <c r="X21" s="249"/>
      <c r="Y21" s="14">
        <v>100</v>
      </c>
      <c r="Z21" s="15">
        <v>2</v>
      </c>
      <c r="AA21" s="15">
        <v>4.9000000000000004</v>
      </c>
      <c r="AB21" s="15">
        <v>11.6</v>
      </c>
      <c r="AC21" s="16">
        <v>106</v>
      </c>
      <c r="AD21" s="17">
        <v>5.5</v>
      </c>
      <c r="AE21" s="13">
        <v>321</v>
      </c>
      <c r="AF21" s="260" t="s">
        <v>87</v>
      </c>
      <c r="AG21" s="260"/>
      <c r="AH21" s="14">
        <v>110</v>
      </c>
      <c r="AI21" s="15">
        <v>2.2000000000000002</v>
      </c>
      <c r="AJ21" s="15">
        <v>5.0999999999999996</v>
      </c>
      <c r="AK21" s="15">
        <v>12.8</v>
      </c>
      <c r="AL21" s="16">
        <v>116</v>
      </c>
      <c r="AM21" s="20">
        <v>6</v>
      </c>
    </row>
    <row r="22" spans="1:39" x14ac:dyDescent="0.25">
      <c r="A22" s="13">
        <v>376</v>
      </c>
      <c r="B22" s="250" t="s">
        <v>116</v>
      </c>
      <c r="C22" s="249"/>
      <c r="D22" s="14">
        <v>150</v>
      </c>
      <c r="E22" s="16">
        <v>0.33</v>
      </c>
      <c r="F22" s="16">
        <v>0.01</v>
      </c>
      <c r="G22" s="16">
        <v>20.83</v>
      </c>
      <c r="H22" s="16">
        <v>84.8</v>
      </c>
      <c r="I22" s="20">
        <v>4.5999999999999996</v>
      </c>
      <c r="J22" s="30">
        <v>376</v>
      </c>
      <c r="K22" s="209" t="s">
        <v>116</v>
      </c>
      <c r="L22" s="210"/>
      <c r="M22" s="25">
        <v>180</v>
      </c>
      <c r="N22" s="27">
        <v>0.38</v>
      </c>
      <c r="O22" s="27">
        <v>1.2E-2</v>
      </c>
      <c r="P22" s="27">
        <v>25</v>
      </c>
      <c r="Q22" s="27">
        <v>101.76</v>
      </c>
      <c r="R22" s="28">
        <v>5.5</v>
      </c>
      <c r="V22" s="13">
        <v>376</v>
      </c>
      <c r="W22" s="250" t="s">
        <v>116</v>
      </c>
      <c r="X22" s="249"/>
      <c r="Y22" s="14">
        <v>150</v>
      </c>
      <c r="Z22" s="16">
        <v>0.33</v>
      </c>
      <c r="AA22" s="16">
        <v>0.01</v>
      </c>
      <c r="AB22" s="16">
        <v>20.83</v>
      </c>
      <c r="AC22" s="16">
        <v>84.8</v>
      </c>
      <c r="AD22" s="20">
        <v>4.5999999999999996</v>
      </c>
      <c r="AE22" s="30">
        <v>376</v>
      </c>
      <c r="AF22" s="209" t="s">
        <v>116</v>
      </c>
      <c r="AG22" s="210"/>
      <c r="AH22" s="25">
        <v>180</v>
      </c>
      <c r="AI22" s="27">
        <v>0.38</v>
      </c>
      <c r="AJ22" s="27">
        <v>1.2E-2</v>
      </c>
      <c r="AK22" s="27">
        <v>25</v>
      </c>
      <c r="AL22" s="27">
        <v>101.76</v>
      </c>
      <c r="AM22" s="28">
        <v>5.5</v>
      </c>
    </row>
    <row r="23" spans="1:39" ht="24" customHeight="1" x14ac:dyDescent="0.25">
      <c r="A23" s="13"/>
      <c r="B23" s="90" t="s">
        <v>373</v>
      </c>
      <c r="C23" s="91" t="s">
        <v>377</v>
      </c>
      <c r="D23" s="14"/>
      <c r="E23" s="16"/>
      <c r="F23" s="16"/>
      <c r="G23" s="16"/>
      <c r="H23" s="16"/>
      <c r="I23" s="20"/>
      <c r="J23" s="30"/>
      <c r="K23" s="267" t="s">
        <v>369</v>
      </c>
      <c r="L23" s="210"/>
      <c r="M23" s="25" t="s">
        <v>370</v>
      </c>
      <c r="N23" s="27">
        <v>0</v>
      </c>
      <c r="O23" s="25">
        <v>0</v>
      </c>
      <c r="P23" s="32">
        <v>0</v>
      </c>
      <c r="Q23" s="113">
        <v>0</v>
      </c>
      <c r="R23" s="113"/>
      <c r="V23" s="13"/>
      <c r="W23" s="90" t="s">
        <v>373</v>
      </c>
      <c r="X23" s="91" t="s">
        <v>377</v>
      </c>
      <c r="Y23" s="14"/>
      <c r="Z23" s="16"/>
      <c r="AA23" s="16"/>
      <c r="AB23" s="16"/>
      <c r="AC23" s="16"/>
      <c r="AD23" s="20"/>
      <c r="AE23" s="30"/>
      <c r="AF23" s="267" t="s">
        <v>369</v>
      </c>
      <c r="AG23" s="210"/>
      <c r="AH23" s="25" t="s">
        <v>370</v>
      </c>
      <c r="AI23" s="27">
        <v>0</v>
      </c>
      <c r="AJ23" s="25">
        <v>0</v>
      </c>
      <c r="AK23" s="32">
        <v>0</v>
      </c>
      <c r="AL23" s="113">
        <v>0</v>
      </c>
      <c r="AM23" s="113"/>
    </row>
    <row r="24" spans="1:39" x14ac:dyDescent="0.25">
      <c r="A24" s="13"/>
      <c r="B24" s="250" t="s">
        <v>36</v>
      </c>
      <c r="C24" s="249"/>
      <c r="D24" s="14">
        <v>20</v>
      </c>
      <c r="E24" s="15">
        <v>1.4</v>
      </c>
      <c r="F24" s="16">
        <v>0.36</v>
      </c>
      <c r="G24" s="15">
        <v>9.9</v>
      </c>
      <c r="H24" s="16">
        <v>45.6</v>
      </c>
      <c r="I24" s="21"/>
      <c r="J24" s="13"/>
      <c r="K24" s="260" t="s">
        <v>23</v>
      </c>
      <c r="L24" s="260"/>
      <c r="M24" s="14">
        <v>30</v>
      </c>
      <c r="N24" s="15">
        <v>2.9</v>
      </c>
      <c r="O24" s="16">
        <v>1.01</v>
      </c>
      <c r="P24" s="16">
        <v>15.6</v>
      </c>
      <c r="Q24" s="16">
        <v>79.099999999999994</v>
      </c>
      <c r="R24" s="20"/>
      <c r="V24" s="13"/>
      <c r="W24" s="250" t="s">
        <v>36</v>
      </c>
      <c r="X24" s="249"/>
      <c r="Y24" s="14">
        <v>20</v>
      </c>
      <c r="Z24" s="15">
        <v>1.4</v>
      </c>
      <c r="AA24" s="16">
        <v>0.36</v>
      </c>
      <c r="AB24" s="15">
        <v>9.9</v>
      </c>
      <c r="AC24" s="16">
        <v>45.6</v>
      </c>
      <c r="AD24" s="21"/>
      <c r="AE24" s="13"/>
      <c r="AF24" s="260" t="s">
        <v>23</v>
      </c>
      <c r="AG24" s="260"/>
      <c r="AH24" s="14">
        <v>30</v>
      </c>
      <c r="AI24" s="15">
        <v>2.9</v>
      </c>
      <c r="AJ24" s="16">
        <v>1.01</v>
      </c>
      <c r="AK24" s="16">
        <v>15.6</v>
      </c>
      <c r="AL24" s="16">
        <v>79.099999999999994</v>
      </c>
      <c r="AM24" s="20"/>
    </row>
    <row r="25" spans="1:39" x14ac:dyDescent="0.25">
      <c r="A25" s="13"/>
      <c r="B25" s="250" t="s">
        <v>23</v>
      </c>
      <c r="C25" s="249"/>
      <c r="D25" s="14">
        <v>20</v>
      </c>
      <c r="E25" s="15">
        <v>1.53</v>
      </c>
      <c r="F25" s="16">
        <v>0.54220000000000002</v>
      </c>
      <c r="G25" s="15">
        <v>9.7200000000000006</v>
      </c>
      <c r="H25" s="16">
        <v>48.64</v>
      </c>
      <c r="I25" s="21"/>
      <c r="J25" s="13"/>
      <c r="K25" s="260" t="s">
        <v>36</v>
      </c>
      <c r="L25" s="260"/>
      <c r="M25" s="14">
        <v>25</v>
      </c>
      <c r="N25" s="16">
        <v>1.47</v>
      </c>
      <c r="O25" s="16">
        <v>0.45</v>
      </c>
      <c r="P25" s="16">
        <v>13.11</v>
      </c>
      <c r="Q25" s="16">
        <v>59.634889999999999</v>
      </c>
      <c r="R25" s="20"/>
      <c r="V25" s="13"/>
      <c r="W25" s="250" t="s">
        <v>23</v>
      </c>
      <c r="X25" s="249"/>
      <c r="Y25" s="14">
        <v>20</v>
      </c>
      <c r="Z25" s="15">
        <v>1.53</v>
      </c>
      <c r="AA25" s="16">
        <v>0.54220000000000002</v>
      </c>
      <c r="AB25" s="15">
        <v>9.7200000000000006</v>
      </c>
      <c r="AC25" s="16">
        <v>48.64</v>
      </c>
      <c r="AD25" s="21"/>
      <c r="AE25" s="13"/>
      <c r="AF25" s="260" t="s">
        <v>36</v>
      </c>
      <c r="AG25" s="260"/>
      <c r="AH25" s="14">
        <v>25</v>
      </c>
      <c r="AI25" s="16">
        <v>1.47</v>
      </c>
      <c r="AJ25" s="16">
        <v>0.45</v>
      </c>
      <c r="AK25" s="16">
        <v>13.11</v>
      </c>
      <c r="AL25" s="16">
        <v>59.634889999999999</v>
      </c>
      <c r="AM25" s="20"/>
    </row>
    <row r="26" spans="1:39" x14ac:dyDescent="0.25">
      <c r="A26" s="261" t="s">
        <v>38</v>
      </c>
      <c r="B26" s="256"/>
      <c r="C26" s="256"/>
      <c r="D26" s="256"/>
      <c r="E26" s="256"/>
      <c r="F26" s="256"/>
      <c r="G26" s="256"/>
      <c r="H26" s="256"/>
      <c r="I26" s="257"/>
      <c r="J26" s="261"/>
      <c r="K26" s="256"/>
      <c r="L26" s="256"/>
      <c r="M26" s="256"/>
      <c r="N26" s="256"/>
      <c r="O26" s="256"/>
      <c r="P26" s="256"/>
      <c r="Q26" s="256"/>
      <c r="R26" s="257"/>
      <c r="V26" s="261" t="s">
        <v>38</v>
      </c>
      <c r="W26" s="256"/>
      <c r="X26" s="256"/>
      <c r="Y26" s="256"/>
      <c r="Z26" s="256"/>
      <c r="AA26" s="256"/>
      <c r="AB26" s="256"/>
      <c r="AC26" s="256"/>
      <c r="AD26" s="257"/>
      <c r="AE26" s="261"/>
      <c r="AF26" s="256"/>
      <c r="AG26" s="256"/>
      <c r="AH26" s="256"/>
      <c r="AI26" s="256"/>
      <c r="AJ26" s="256"/>
      <c r="AK26" s="256"/>
      <c r="AL26" s="256"/>
      <c r="AM26" s="257"/>
    </row>
    <row r="27" spans="1:39" x14ac:dyDescent="0.25">
      <c r="A27" s="30">
        <v>738</v>
      </c>
      <c r="B27" s="209" t="s">
        <v>117</v>
      </c>
      <c r="C27" s="210"/>
      <c r="D27" s="25">
        <v>60</v>
      </c>
      <c r="E27" s="26">
        <v>3.3</v>
      </c>
      <c r="F27" s="26">
        <v>1.8</v>
      </c>
      <c r="G27" s="26">
        <v>28.8</v>
      </c>
      <c r="H27" s="27">
        <v>157.19999999999999</v>
      </c>
      <c r="I27" s="28">
        <v>0.5</v>
      </c>
      <c r="J27" s="30">
        <v>738</v>
      </c>
      <c r="K27" s="228" t="s">
        <v>298</v>
      </c>
      <c r="L27" s="228"/>
      <c r="M27" s="25">
        <v>70</v>
      </c>
      <c r="N27" s="26">
        <v>3.9</v>
      </c>
      <c r="O27" s="26">
        <v>2.1440000000000001</v>
      </c>
      <c r="P27" s="27">
        <v>33.6</v>
      </c>
      <c r="Q27" s="27">
        <v>185.2</v>
      </c>
      <c r="R27" s="32">
        <v>0.56999999999999995</v>
      </c>
      <c r="V27" s="30">
        <v>738</v>
      </c>
      <c r="W27" s="209" t="s">
        <v>117</v>
      </c>
      <c r="X27" s="210"/>
      <c r="Y27" s="25">
        <v>60</v>
      </c>
      <c r="Z27" s="26">
        <v>3.3</v>
      </c>
      <c r="AA27" s="26">
        <v>1.8</v>
      </c>
      <c r="AB27" s="26">
        <v>28.8</v>
      </c>
      <c r="AC27" s="27">
        <v>157.19999999999999</v>
      </c>
      <c r="AD27" s="28">
        <v>0.5</v>
      </c>
      <c r="AE27" s="30">
        <v>738</v>
      </c>
      <c r="AF27" s="228" t="s">
        <v>298</v>
      </c>
      <c r="AG27" s="228"/>
      <c r="AH27" s="25">
        <v>70</v>
      </c>
      <c r="AI27" s="26">
        <v>3.9</v>
      </c>
      <c r="AJ27" s="26">
        <v>2.1440000000000001</v>
      </c>
      <c r="AK27" s="27">
        <v>33.6</v>
      </c>
      <c r="AL27" s="27">
        <v>185.2</v>
      </c>
      <c r="AM27" s="32">
        <v>0.56999999999999995</v>
      </c>
    </row>
    <row r="28" spans="1:39" x14ac:dyDescent="0.25">
      <c r="A28" s="24">
        <v>401</v>
      </c>
      <c r="B28" s="250" t="s">
        <v>118</v>
      </c>
      <c r="C28" s="249"/>
      <c r="D28" s="14">
        <v>150</v>
      </c>
      <c r="E28" s="15">
        <v>4.3</v>
      </c>
      <c r="F28" s="15">
        <v>3.7</v>
      </c>
      <c r="G28" s="15">
        <v>6.7</v>
      </c>
      <c r="H28" s="16">
        <v>98</v>
      </c>
      <c r="I28" s="17">
        <v>1.3</v>
      </c>
      <c r="J28" s="19">
        <v>401</v>
      </c>
      <c r="K28" s="260" t="s">
        <v>118</v>
      </c>
      <c r="L28" s="260"/>
      <c r="M28" s="14">
        <v>180</v>
      </c>
      <c r="N28" s="15">
        <v>5.6</v>
      </c>
      <c r="O28" s="15">
        <v>4.6444000000000001</v>
      </c>
      <c r="P28" s="15">
        <v>8.1999999999999993</v>
      </c>
      <c r="Q28" s="16">
        <v>119.2</v>
      </c>
      <c r="R28" s="20">
        <v>1.56</v>
      </c>
      <c r="V28" s="24">
        <v>401</v>
      </c>
      <c r="W28" s="250" t="s">
        <v>118</v>
      </c>
      <c r="X28" s="249"/>
      <c r="Y28" s="14">
        <v>150</v>
      </c>
      <c r="Z28" s="15">
        <v>4.3</v>
      </c>
      <c r="AA28" s="15">
        <v>3.7</v>
      </c>
      <c r="AB28" s="15">
        <v>6.7</v>
      </c>
      <c r="AC28" s="16">
        <v>98</v>
      </c>
      <c r="AD28" s="17">
        <v>1.3</v>
      </c>
      <c r="AE28" s="19">
        <v>401</v>
      </c>
      <c r="AF28" s="260" t="s">
        <v>118</v>
      </c>
      <c r="AG28" s="260"/>
      <c r="AH28" s="14">
        <v>180</v>
      </c>
      <c r="AI28" s="15">
        <v>5.6</v>
      </c>
      <c r="AJ28" s="15">
        <v>4.6444000000000001</v>
      </c>
      <c r="AK28" s="15">
        <v>8.1999999999999993</v>
      </c>
      <c r="AL28" s="16">
        <v>119.2</v>
      </c>
      <c r="AM28" s="20">
        <v>1.56</v>
      </c>
    </row>
    <row r="29" spans="1:39" x14ac:dyDescent="0.25">
      <c r="A29" s="261" t="s">
        <v>42</v>
      </c>
      <c r="B29" s="256"/>
      <c r="C29" s="256"/>
      <c r="D29" s="256"/>
      <c r="E29" s="256"/>
      <c r="F29" s="256"/>
      <c r="G29" s="256"/>
      <c r="H29" s="256"/>
      <c r="I29" s="257"/>
      <c r="J29" s="261"/>
      <c r="K29" s="256"/>
      <c r="L29" s="256"/>
      <c r="M29" s="256"/>
      <c r="N29" s="256"/>
      <c r="O29" s="256"/>
      <c r="P29" s="256"/>
      <c r="Q29" s="256"/>
      <c r="R29" s="257"/>
      <c r="V29" s="261" t="s">
        <v>42</v>
      </c>
      <c r="W29" s="256"/>
      <c r="X29" s="256"/>
      <c r="Y29" s="256"/>
      <c r="Z29" s="256"/>
      <c r="AA29" s="256"/>
      <c r="AB29" s="256"/>
      <c r="AC29" s="256"/>
      <c r="AD29" s="257"/>
      <c r="AE29" s="261"/>
      <c r="AF29" s="256"/>
      <c r="AG29" s="256"/>
      <c r="AH29" s="256"/>
      <c r="AI29" s="256"/>
      <c r="AJ29" s="256"/>
      <c r="AK29" s="256"/>
      <c r="AL29" s="256"/>
      <c r="AM29" s="257"/>
    </row>
    <row r="30" spans="1:39" x14ac:dyDescent="0.25">
      <c r="A30" s="49" t="s">
        <v>76</v>
      </c>
      <c r="B30" s="250" t="s">
        <v>77</v>
      </c>
      <c r="C30" s="249"/>
      <c r="D30" s="14">
        <v>40</v>
      </c>
      <c r="E30" s="15">
        <v>0.4</v>
      </c>
      <c r="F30" s="15">
        <v>3.1</v>
      </c>
      <c r="G30" s="15">
        <v>0.8</v>
      </c>
      <c r="H30" s="16">
        <v>32.6</v>
      </c>
      <c r="I30" s="17">
        <v>3.6</v>
      </c>
      <c r="J30" s="49" t="s">
        <v>76</v>
      </c>
      <c r="K30" s="228" t="s">
        <v>77</v>
      </c>
      <c r="L30" s="228"/>
      <c r="M30" s="25">
        <v>60</v>
      </c>
      <c r="N30" s="26">
        <v>0.6</v>
      </c>
      <c r="O30" s="26">
        <v>4.8</v>
      </c>
      <c r="P30" s="26">
        <v>1.2</v>
      </c>
      <c r="Q30" s="27">
        <v>48.95</v>
      </c>
      <c r="R30" s="32">
        <v>4.5</v>
      </c>
      <c r="V30" s="49" t="s">
        <v>76</v>
      </c>
      <c r="W30" s="250" t="s">
        <v>77</v>
      </c>
      <c r="X30" s="249"/>
      <c r="Y30" s="14">
        <v>40</v>
      </c>
      <c r="Z30" s="15">
        <v>0.4</v>
      </c>
      <c r="AA30" s="15">
        <v>3.1</v>
      </c>
      <c r="AB30" s="15">
        <v>0.8</v>
      </c>
      <c r="AC30" s="16">
        <v>32.6</v>
      </c>
      <c r="AD30" s="17">
        <v>3.6</v>
      </c>
      <c r="AE30" s="49" t="s">
        <v>76</v>
      </c>
      <c r="AF30" s="228" t="s">
        <v>77</v>
      </c>
      <c r="AG30" s="228"/>
      <c r="AH30" s="25">
        <v>60</v>
      </c>
      <c r="AI30" s="26">
        <v>0.6</v>
      </c>
      <c r="AJ30" s="26">
        <v>4.8</v>
      </c>
      <c r="AK30" s="26">
        <v>1.2</v>
      </c>
      <c r="AL30" s="27">
        <v>48.95</v>
      </c>
      <c r="AM30" s="32">
        <v>4.5</v>
      </c>
    </row>
    <row r="31" spans="1:39" x14ac:dyDescent="0.25">
      <c r="A31" s="13">
        <v>254</v>
      </c>
      <c r="B31" s="250" t="s">
        <v>119</v>
      </c>
      <c r="C31" s="249"/>
      <c r="D31" s="14">
        <v>50</v>
      </c>
      <c r="E31" s="15">
        <v>5.3</v>
      </c>
      <c r="F31" s="15">
        <v>2.4</v>
      </c>
      <c r="G31" s="15">
        <v>3.6</v>
      </c>
      <c r="H31" s="16">
        <v>70.8</v>
      </c>
      <c r="I31" s="20">
        <v>0</v>
      </c>
      <c r="J31" s="13">
        <v>254</v>
      </c>
      <c r="K31" s="260" t="s">
        <v>299</v>
      </c>
      <c r="L31" s="260"/>
      <c r="M31" s="14">
        <v>70</v>
      </c>
      <c r="N31" s="15">
        <v>8.4</v>
      </c>
      <c r="O31" s="15">
        <v>5.5</v>
      </c>
      <c r="P31" s="15">
        <v>5.2</v>
      </c>
      <c r="Q31" s="16">
        <v>129.31</v>
      </c>
      <c r="R31" s="17">
        <v>0</v>
      </c>
      <c r="V31" s="13">
        <v>254</v>
      </c>
      <c r="W31" s="250" t="s">
        <v>119</v>
      </c>
      <c r="X31" s="249"/>
      <c r="Y31" s="14">
        <v>50</v>
      </c>
      <c r="Z31" s="15">
        <v>5.3</v>
      </c>
      <c r="AA31" s="15">
        <v>2.4</v>
      </c>
      <c r="AB31" s="15">
        <v>3.6</v>
      </c>
      <c r="AC31" s="16">
        <v>70.8</v>
      </c>
      <c r="AD31" s="20">
        <v>0</v>
      </c>
      <c r="AE31" s="13">
        <v>254</v>
      </c>
      <c r="AF31" s="260" t="s">
        <v>299</v>
      </c>
      <c r="AG31" s="260"/>
      <c r="AH31" s="14">
        <v>70</v>
      </c>
      <c r="AI31" s="15">
        <v>8.4</v>
      </c>
      <c r="AJ31" s="15">
        <v>5.5</v>
      </c>
      <c r="AK31" s="15">
        <v>5.2</v>
      </c>
      <c r="AL31" s="16">
        <v>129.31</v>
      </c>
      <c r="AM31" s="17">
        <v>0</v>
      </c>
    </row>
    <row r="32" spans="1:39" x14ac:dyDescent="0.25">
      <c r="A32" s="42">
        <v>342</v>
      </c>
      <c r="B32" s="250" t="s">
        <v>60</v>
      </c>
      <c r="C32" s="249"/>
      <c r="D32" s="14">
        <v>100</v>
      </c>
      <c r="E32" s="15">
        <v>2.5</v>
      </c>
      <c r="F32" s="15">
        <v>4.0999999999999996</v>
      </c>
      <c r="G32" s="15">
        <v>6.8</v>
      </c>
      <c r="H32" s="16">
        <v>118</v>
      </c>
      <c r="I32" s="17">
        <v>4.5</v>
      </c>
      <c r="J32" s="42">
        <v>342</v>
      </c>
      <c r="K32" s="260" t="s">
        <v>60</v>
      </c>
      <c r="L32" s="260"/>
      <c r="M32" s="14">
        <v>120</v>
      </c>
      <c r="N32" s="15">
        <v>3.2</v>
      </c>
      <c r="O32" s="15">
        <v>5.7122000000000002</v>
      </c>
      <c r="P32" s="15">
        <v>8.1189999999999998</v>
      </c>
      <c r="Q32" s="16">
        <v>148.80000000000001</v>
      </c>
      <c r="R32" s="17">
        <v>5.4</v>
      </c>
      <c r="V32" s="42">
        <v>342</v>
      </c>
      <c r="W32" s="250" t="s">
        <v>60</v>
      </c>
      <c r="X32" s="249"/>
      <c r="Y32" s="14">
        <v>100</v>
      </c>
      <c r="Z32" s="15">
        <v>2.5</v>
      </c>
      <c r="AA32" s="15">
        <v>4.0999999999999996</v>
      </c>
      <c r="AB32" s="15">
        <v>6.8</v>
      </c>
      <c r="AC32" s="16">
        <v>118</v>
      </c>
      <c r="AD32" s="17">
        <v>4.5</v>
      </c>
      <c r="AE32" s="42">
        <v>342</v>
      </c>
      <c r="AF32" s="260" t="s">
        <v>60</v>
      </c>
      <c r="AG32" s="260"/>
      <c r="AH32" s="14">
        <v>120</v>
      </c>
      <c r="AI32" s="15">
        <v>3.2</v>
      </c>
      <c r="AJ32" s="15">
        <v>5.7122000000000002</v>
      </c>
      <c r="AK32" s="15">
        <v>8.1189999999999998</v>
      </c>
      <c r="AL32" s="16">
        <v>148.80000000000001</v>
      </c>
      <c r="AM32" s="17">
        <v>5.4</v>
      </c>
    </row>
    <row r="33" spans="1:39" x14ac:dyDescent="0.25">
      <c r="A33" s="13"/>
      <c r="B33" s="250" t="s">
        <v>35</v>
      </c>
      <c r="C33" s="249"/>
      <c r="D33" s="14">
        <v>20</v>
      </c>
      <c r="E33" s="15">
        <v>1.51</v>
      </c>
      <c r="F33" s="16">
        <v>0.54220000000000002</v>
      </c>
      <c r="G33" s="15">
        <v>9.7200000000000006</v>
      </c>
      <c r="H33" s="16">
        <v>48.64</v>
      </c>
      <c r="I33" s="21"/>
      <c r="J33" s="13"/>
      <c r="K33" s="260" t="s">
        <v>36</v>
      </c>
      <c r="L33" s="260"/>
      <c r="M33" s="14">
        <v>25</v>
      </c>
      <c r="N33" s="16">
        <v>1.47</v>
      </c>
      <c r="O33" s="16">
        <v>0.45</v>
      </c>
      <c r="P33" s="16">
        <v>13.11</v>
      </c>
      <c r="Q33" s="16">
        <v>59.634889999999999</v>
      </c>
      <c r="R33" s="20"/>
      <c r="V33" s="13"/>
      <c r="W33" s="250" t="s">
        <v>35</v>
      </c>
      <c r="X33" s="249"/>
      <c r="Y33" s="14">
        <v>20</v>
      </c>
      <c r="Z33" s="15">
        <v>1.51</v>
      </c>
      <c r="AA33" s="16">
        <v>0.54220000000000002</v>
      </c>
      <c r="AB33" s="15">
        <v>9.7200000000000006</v>
      </c>
      <c r="AC33" s="16">
        <v>48.64</v>
      </c>
      <c r="AD33" s="21"/>
      <c r="AE33" s="13"/>
      <c r="AF33" s="260" t="s">
        <v>36</v>
      </c>
      <c r="AG33" s="260"/>
      <c r="AH33" s="14">
        <v>25</v>
      </c>
      <c r="AI33" s="16">
        <v>1.47</v>
      </c>
      <c r="AJ33" s="16">
        <v>0.45</v>
      </c>
      <c r="AK33" s="16">
        <v>13.11</v>
      </c>
      <c r="AL33" s="16">
        <v>59.634889999999999</v>
      </c>
      <c r="AM33" s="20"/>
    </row>
    <row r="34" spans="1:39" x14ac:dyDescent="0.25">
      <c r="A34" s="13"/>
      <c r="B34" s="250" t="s">
        <v>36</v>
      </c>
      <c r="C34" s="249"/>
      <c r="D34" s="14">
        <v>20</v>
      </c>
      <c r="E34" s="15">
        <v>1</v>
      </c>
      <c r="F34" s="16">
        <v>0.36</v>
      </c>
      <c r="G34" s="15">
        <v>9.9</v>
      </c>
      <c r="H34" s="16">
        <v>45.6</v>
      </c>
      <c r="I34" s="21"/>
      <c r="J34" s="13"/>
      <c r="K34" s="260" t="s">
        <v>23</v>
      </c>
      <c r="L34" s="260"/>
      <c r="M34" s="14">
        <v>20</v>
      </c>
      <c r="N34" s="15">
        <v>1.5</v>
      </c>
      <c r="O34" s="16">
        <v>0.54220000000000002</v>
      </c>
      <c r="P34" s="15">
        <v>9.7200000000000006</v>
      </c>
      <c r="Q34" s="16">
        <v>48.64</v>
      </c>
      <c r="R34" s="21"/>
      <c r="V34" s="13"/>
      <c r="W34" s="250" t="s">
        <v>36</v>
      </c>
      <c r="X34" s="249"/>
      <c r="Y34" s="14">
        <v>20</v>
      </c>
      <c r="Z34" s="15">
        <v>1</v>
      </c>
      <c r="AA34" s="16">
        <v>0.36</v>
      </c>
      <c r="AB34" s="15">
        <v>9.9</v>
      </c>
      <c r="AC34" s="16">
        <v>45.6</v>
      </c>
      <c r="AD34" s="21"/>
      <c r="AE34" s="13"/>
      <c r="AF34" s="260" t="s">
        <v>23</v>
      </c>
      <c r="AG34" s="260"/>
      <c r="AH34" s="14">
        <v>20</v>
      </c>
      <c r="AI34" s="15">
        <v>1.5</v>
      </c>
      <c r="AJ34" s="16">
        <v>0.54220000000000002</v>
      </c>
      <c r="AK34" s="15">
        <v>9.7200000000000006</v>
      </c>
      <c r="AL34" s="16">
        <v>48.64</v>
      </c>
      <c r="AM34" s="21"/>
    </row>
    <row r="35" spans="1:39" ht="15.75" thickBot="1" x14ac:dyDescent="0.3">
      <c r="A35" s="13">
        <v>393</v>
      </c>
      <c r="B35" s="268" t="s">
        <v>46</v>
      </c>
      <c r="C35" s="241"/>
      <c r="D35" s="33" t="s">
        <v>47</v>
      </c>
      <c r="E35" s="16">
        <v>0.11</v>
      </c>
      <c r="F35" s="16">
        <v>0</v>
      </c>
      <c r="G35" s="15">
        <v>8.1999999999999993</v>
      </c>
      <c r="H35" s="16">
        <v>34.6</v>
      </c>
      <c r="I35" s="17">
        <v>2.2000000000000002</v>
      </c>
      <c r="J35" s="13">
        <v>393</v>
      </c>
      <c r="K35" s="260" t="s">
        <v>46</v>
      </c>
      <c r="L35" s="260"/>
      <c r="M35" s="33" t="s">
        <v>280</v>
      </c>
      <c r="N35" s="16">
        <v>0.15</v>
      </c>
      <c r="O35" s="16"/>
      <c r="P35" s="16">
        <v>9.5</v>
      </c>
      <c r="Q35" s="16">
        <v>40.1</v>
      </c>
      <c r="R35" s="20">
        <v>2.5</v>
      </c>
      <c r="V35" s="13">
        <v>393</v>
      </c>
      <c r="W35" s="268" t="s">
        <v>46</v>
      </c>
      <c r="X35" s="241"/>
      <c r="Y35" s="33" t="s">
        <v>47</v>
      </c>
      <c r="Z35" s="16">
        <v>0.11</v>
      </c>
      <c r="AA35" s="16">
        <v>0</v>
      </c>
      <c r="AB35" s="15">
        <v>8.1999999999999993</v>
      </c>
      <c r="AC35" s="16">
        <v>34.6</v>
      </c>
      <c r="AD35" s="17">
        <v>2.2000000000000002</v>
      </c>
      <c r="AE35" s="13">
        <v>393</v>
      </c>
      <c r="AF35" s="260" t="s">
        <v>46</v>
      </c>
      <c r="AG35" s="260"/>
      <c r="AH35" s="33" t="s">
        <v>280</v>
      </c>
      <c r="AI35" s="16">
        <v>0.15</v>
      </c>
      <c r="AJ35" s="16"/>
      <c r="AK35" s="16">
        <v>9.5</v>
      </c>
      <c r="AL35" s="16">
        <v>40.1</v>
      </c>
      <c r="AM35" s="20">
        <v>2.5</v>
      </c>
    </row>
    <row r="36" spans="1:39" ht="57" customHeight="1" x14ac:dyDescent="0.25">
      <c r="A36" s="269" t="s">
        <v>120</v>
      </c>
      <c r="B36" s="270"/>
      <c r="C36" s="270"/>
      <c r="D36" s="271"/>
      <c r="E36" s="238" t="s">
        <v>11</v>
      </c>
      <c r="F36" s="238"/>
      <c r="G36" s="238"/>
      <c r="H36" s="237" t="s">
        <v>12</v>
      </c>
      <c r="I36" s="34" t="s">
        <v>13</v>
      </c>
      <c r="J36" s="269" t="s">
        <v>300</v>
      </c>
      <c r="K36" s="270"/>
      <c r="L36" s="270"/>
      <c r="M36" s="271"/>
      <c r="N36" s="238" t="s">
        <v>11</v>
      </c>
      <c r="O36" s="238"/>
      <c r="P36" s="238"/>
      <c r="Q36" s="237" t="s">
        <v>12</v>
      </c>
      <c r="R36" s="34" t="s">
        <v>13</v>
      </c>
      <c r="V36" s="269" t="s">
        <v>120</v>
      </c>
      <c r="W36" s="270"/>
      <c r="X36" s="270"/>
      <c r="Y36" s="271"/>
      <c r="Z36" s="238" t="s">
        <v>11</v>
      </c>
      <c r="AA36" s="238"/>
      <c r="AB36" s="238"/>
      <c r="AC36" s="237" t="s">
        <v>12</v>
      </c>
      <c r="AD36" s="34" t="s">
        <v>13</v>
      </c>
      <c r="AE36" s="269" t="s">
        <v>300</v>
      </c>
      <c r="AF36" s="270"/>
      <c r="AG36" s="270"/>
      <c r="AH36" s="271"/>
      <c r="AI36" s="238" t="s">
        <v>11</v>
      </c>
      <c r="AJ36" s="238"/>
      <c r="AK36" s="238"/>
      <c r="AL36" s="237" t="s">
        <v>12</v>
      </c>
      <c r="AM36" s="34" t="s">
        <v>13</v>
      </c>
    </row>
    <row r="37" spans="1:39" x14ac:dyDescent="0.25">
      <c r="A37" s="272"/>
      <c r="B37" s="273"/>
      <c r="C37" s="273"/>
      <c r="D37" s="274"/>
      <c r="E37" s="115" t="s">
        <v>14</v>
      </c>
      <c r="F37" s="115" t="s">
        <v>15</v>
      </c>
      <c r="G37" s="115" t="s">
        <v>16</v>
      </c>
      <c r="H37" s="239"/>
      <c r="I37" s="36" t="s">
        <v>17</v>
      </c>
      <c r="J37" s="272"/>
      <c r="K37" s="273"/>
      <c r="L37" s="273"/>
      <c r="M37" s="274"/>
      <c r="N37" s="115" t="s">
        <v>14</v>
      </c>
      <c r="O37" s="115" t="s">
        <v>15</v>
      </c>
      <c r="P37" s="115" t="s">
        <v>16</v>
      </c>
      <c r="Q37" s="239"/>
      <c r="R37" s="36" t="s">
        <v>17</v>
      </c>
      <c r="V37" s="272"/>
      <c r="W37" s="273"/>
      <c r="X37" s="273"/>
      <c r="Y37" s="274"/>
      <c r="Z37" s="115" t="s">
        <v>14</v>
      </c>
      <c r="AA37" s="115" t="s">
        <v>15</v>
      </c>
      <c r="AB37" s="115" t="s">
        <v>16</v>
      </c>
      <c r="AC37" s="239"/>
      <c r="AD37" s="36" t="s">
        <v>17</v>
      </c>
      <c r="AE37" s="272"/>
      <c r="AF37" s="273"/>
      <c r="AG37" s="273"/>
      <c r="AH37" s="274"/>
      <c r="AI37" s="115" t="s">
        <v>14</v>
      </c>
      <c r="AJ37" s="115" t="s">
        <v>15</v>
      </c>
      <c r="AK37" s="115" t="s">
        <v>16</v>
      </c>
      <c r="AL37" s="239"/>
      <c r="AM37" s="36" t="s">
        <v>17</v>
      </c>
    </row>
    <row r="38" spans="1:39" ht="15.75" thickBot="1" x14ac:dyDescent="0.3">
      <c r="A38" s="275"/>
      <c r="B38" s="276"/>
      <c r="C38" s="276"/>
      <c r="D38" s="277"/>
      <c r="E38" s="37">
        <f>E35+E34+E33+E32+E31+E30+E28+E27+E25+E24+E22+E21+E20+E19+E18+E16+E14+E13+E12+E11+E10+E9</f>
        <v>46.989999999999988</v>
      </c>
      <c r="F38" s="37">
        <f>F35+F34+F33+F32+F31+F30+F28+F27+F25+F24+F22+F21+F20+F19+F18+F16+F14+F13+F12+F11+F10+F9</f>
        <v>55.361600000000003</v>
      </c>
      <c r="G38" s="37">
        <f>G35+G34+G33+G32+G31+G30+G28+G27+G25+G24+G22+G21+G20+G19+G18+G16+G14+G13+G12+G11+G10+G9</f>
        <v>207.06</v>
      </c>
      <c r="H38" s="37">
        <f>H35+H34+H33+H32+H31+H30+H28+H27+H25+H24+H22+H21+H20+H19+H18+H16+H14+H13+H12+H11+H10+H9</f>
        <v>1669.9399999999998</v>
      </c>
      <c r="I38" s="38">
        <f>I35+I34+I33+I32+I31+I30+I28+I27+I25+I24+I22+I21+I20+I19+I18+I16+I14+I13+I12+I11+I10+I9</f>
        <v>66.099999999999994</v>
      </c>
      <c r="J38" s="275"/>
      <c r="K38" s="276"/>
      <c r="L38" s="276"/>
      <c r="M38" s="277"/>
      <c r="N38" s="37">
        <f>N35+N34+N33+N32+N31+N30+N28+N27+N25+N24+N22+N21+N20+N19+N18+N16+N14+N13+N12+N11+N10+N9</f>
        <v>61.72999999999999</v>
      </c>
      <c r="O38" s="37">
        <f>O35+O34+O33+O32+O31+O30+O28+O27+O25+O24+O22+O21+O20+O19+O18+O16+O14+O13+O12+O11+O10+O9</f>
        <v>75.478043999999997</v>
      </c>
      <c r="P38" s="37">
        <f>P35+P34+P33+P32+P31+P30+P28+P27+P25+P24+P22+P21+P20+P19+P18+P16+P14+P13+P12+P11+P10+P9</f>
        <v>257.35900000000004</v>
      </c>
      <c r="Q38" s="37">
        <f>Q35+Q34+Q33+Q32+Q31+Q30+Q28+Q27+Q25+Q24+Q22+Q21+Q20+Q19+Q18+Q16+Q14+Q13+Q12+Q11+Q10+Q9</f>
        <v>2149.7297800000001</v>
      </c>
      <c r="R38" s="38">
        <f>R35+R34+R33+R32+R31+R30+R28+R27+R25+R24+R22+R21+R20+R19+R18+R16+R14+R13+R12+R11+R10+R9</f>
        <v>72.61</v>
      </c>
      <c r="V38" s="275"/>
      <c r="W38" s="276"/>
      <c r="X38" s="276"/>
      <c r="Y38" s="277"/>
      <c r="Z38" s="37">
        <f>Z35+Z34+Z33+Z32+Z31+Z30+Z28+Z27+Z25+Z24+Z22+Z21+Z20+Z19+Z18+Z16+Z14+Z13+Z12+Z11+Z10+Z9</f>
        <v>46.989999999999988</v>
      </c>
      <c r="AA38" s="37">
        <f>AA35+AA34+AA33+AA32+AA31+AA30+AA28+AA27+AA25+AA24+AA22+AA21+AA20+AA19+AA18+AA16+AA14+AA13+AA12+AA11+AA10+AA9</f>
        <v>55.361600000000003</v>
      </c>
      <c r="AB38" s="37">
        <f>AB35+AB34+AB33+AB32+AB31+AB30+AB28+AB27+AB25+AB24+AB22+AB21+AB20+AB19+AB18+AB16+AB14+AB13+AB12+AB11+AB10+AB9</f>
        <v>207.06</v>
      </c>
      <c r="AC38" s="37">
        <f>AC35+AC34+AC33+AC32+AC31+AC30+AC28+AC27+AC25+AC24+AC22+AC21+AC20+AC19+AC18+AC16+AC14+AC13+AC12+AC11+AC10+AC9</f>
        <v>1669.9399999999998</v>
      </c>
      <c r="AD38" s="38">
        <f>AD35+AD34+AD33+AD32+AD31+AD30+AD28+AD27+AD25+AD24+AD22+AD21+AD20+AD19+AD18+AD16+AD14+AD13+AD12+AD11+AD10+AD9</f>
        <v>66.099999999999994</v>
      </c>
      <c r="AE38" s="275"/>
      <c r="AF38" s="276"/>
      <c r="AG38" s="276"/>
      <c r="AH38" s="277"/>
      <c r="AI38" s="37">
        <f>AI35+AI34+AI33+AI32+AI31+AI30+AI28+AI27+AI25+AI24+AI22+AI21+AI20+AI19+AI18+AI16+AI14+AI13+AI12+AI11+AI10+AI9</f>
        <v>61.72999999999999</v>
      </c>
      <c r="AJ38" s="37">
        <f>AJ35+AJ34+AJ33+AJ32+AJ31+AJ30+AJ28+AJ27+AJ25+AJ24+AJ22+AJ21+AJ20+AJ19+AJ18+AJ16+AJ14+AJ13+AJ12+AJ11+AJ10+AJ9</f>
        <v>75.478043999999997</v>
      </c>
      <c r="AK38" s="37">
        <f>AK35+AK34+AK33+AK32+AK31+AK30+AK28+AK27+AK25+AK24+AK22+AK21+AK20+AK19+AK18+AK16+AK14+AK13+AK12+AK11+AK10+AK9</f>
        <v>257.35900000000004</v>
      </c>
      <c r="AL38" s="37">
        <f>AL35+AL34+AL33+AL32+AL31+AL30+AL28+AL27+AL25+AL24+AL22+AL21+AL20+AL19+AL18+AL16+AL14+AL13+AL12+AL11+AL10+AL9</f>
        <v>2149.7297800000001</v>
      </c>
      <c r="AM38" s="38">
        <f>AM35+AM34+AM33+AM32+AM31+AM30+AM28+AM27+AM25+AM24+AM22+AM21+AM20+AM19+AM18+AM16+AM14+AM13+AM12+AM11+AM10+AM9</f>
        <v>72.61</v>
      </c>
    </row>
  </sheetData>
  <mergeCells count="146">
    <mergeCell ref="D3:H3"/>
    <mergeCell ref="M3:Q3"/>
    <mergeCell ref="A6:A7"/>
    <mergeCell ref="B6:C7"/>
    <mergeCell ref="D6:D7"/>
    <mergeCell ref="E6:G6"/>
    <mergeCell ref="H6:H7"/>
    <mergeCell ref="J6:J7"/>
    <mergeCell ref="K6:L7"/>
    <mergeCell ref="M6:M7"/>
    <mergeCell ref="B10:C10"/>
    <mergeCell ref="K10:L10"/>
    <mergeCell ref="B11:C11"/>
    <mergeCell ref="K11:L11"/>
    <mergeCell ref="B12:C12"/>
    <mergeCell ref="K12:L12"/>
    <mergeCell ref="N6:P6"/>
    <mergeCell ref="Q6:Q7"/>
    <mergeCell ref="A8:I8"/>
    <mergeCell ref="J8:R8"/>
    <mergeCell ref="B9:C9"/>
    <mergeCell ref="K9:L9"/>
    <mergeCell ref="B16:C16"/>
    <mergeCell ref="K16:L16"/>
    <mergeCell ref="A17:I17"/>
    <mergeCell ref="J17:R17"/>
    <mergeCell ref="B18:C18"/>
    <mergeCell ref="K18:L18"/>
    <mergeCell ref="B13:C13"/>
    <mergeCell ref="K13:L13"/>
    <mergeCell ref="B14:C14"/>
    <mergeCell ref="K14:L14"/>
    <mergeCell ref="A15:I15"/>
    <mergeCell ref="J15:R15"/>
    <mergeCell ref="B22:C22"/>
    <mergeCell ref="K22:L22"/>
    <mergeCell ref="K23:L23"/>
    <mergeCell ref="B24:C24"/>
    <mergeCell ref="K24:L24"/>
    <mergeCell ref="B25:C25"/>
    <mergeCell ref="K25:L25"/>
    <mergeCell ref="B19:C19"/>
    <mergeCell ref="K19:L19"/>
    <mergeCell ref="B20:C20"/>
    <mergeCell ref="K20:L20"/>
    <mergeCell ref="B21:C21"/>
    <mergeCell ref="K21:L21"/>
    <mergeCell ref="A29:I29"/>
    <mergeCell ref="J29:R29"/>
    <mergeCell ref="B30:C30"/>
    <mergeCell ref="K30:L30"/>
    <mergeCell ref="B31:C31"/>
    <mergeCell ref="K31:L31"/>
    <mergeCell ref="A26:I26"/>
    <mergeCell ref="J26:R26"/>
    <mergeCell ref="B27:C27"/>
    <mergeCell ref="K27:L27"/>
    <mergeCell ref="B28:C28"/>
    <mergeCell ref="K28:L28"/>
    <mergeCell ref="B35:C35"/>
    <mergeCell ref="K35:L35"/>
    <mergeCell ref="A36:D38"/>
    <mergeCell ref="E36:G36"/>
    <mergeCell ref="H36:H37"/>
    <mergeCell ref="J36:M38"/>
    <mergeCell ref="B32:C32"/>
    <mergeCell ref="K32:L32"/>
    <mergeCell ref="B33:C33"/>
    <mergeCell ref="K33:L33"/>
    <mergeCell ref="B34:C34"/>
    <mergeCell ref="K34:L34"/>
    <mergeCell ref="AF6:AG7"/>
    <mergeCell ref="AH6:AH7"/>
    <mergeCell ref="AI6:AK6"/>
    <mergeCell ref="AL6:AL7"/>
    <mergeCell ref="V8:AD8"/>
    <mergeCell ref="AE8:AM8"/>
    <mergeCell ref="N36:P36"/>
    <mergeCell ref="Q36:Q37"/>
    <mergeCell ref="Y3:AC3"/>
    <mergeCell ref="AH3:AL3"/>
    <mergeCell ref="V6:V7"/>
    <mergeCell ref="W6:X7"/>
    <mergeCell ref="Y6:Y7"/>
    <mergeCell ref="Z6:AB6"/>
    <mergeCell ref="AC6:AC7"/>
    <mergeCell ref="AE6:AE7"/>
    <mergeCell ref="W12:X12"/>
    <mergeCell ref="AF12:AG12"/>
    <mergeCell ref="W13:X13"/>
    <mergeCell ref="AF13:AG13"/>
    <mergeCell ref="W14:X14"/>
    <mergeCell ref="AF14:AG14"/>
    <mergeCell ref="W9:X9"/>
    <mergeCell ref="AF9:AG9"/>
    <mergeCell ref="W10:X10"/>
    <mergeCell ref="AF10:AG10"/>
    <mergeCell ref="W11:X11"/>
    <mergeCell ref="AF11:AG11"/>
    <mergeCell ref="W18:X18"/>
    <mergeCell ref="AF18:AG18"/>
    <mergeCell ref="W19:X19"/>
    <mergeCell ref="AF19:AG19"/>
    <mergeCell ref="W20:X20"/>
    <mergeCell ref="AF20:AG20"/>
    <mergeCell ref="V15:AD15"/>
    <mergeCell ref="AE15:AM15"/>
    <mergeCell ref="W16:X16"/>
    <mergeCell ref="AF16:AG16"/>
    <mergeCell ref="V17:AD17"/>
    <mergeCell ref="AE17:AM17"/>
    <mergeCell ref="W25:X25"/>
    <mergeCell ref="AF25:AG25"/>
    <mergeCell ref="V26:AD26"/>
    <mergeCell ref="AE26:AM26"/>
    <mergeCell ref="W27:X27"/>
    <mergeCell ref="AF27:AG27"/>
    <mergeCell ref="W21:X21"/>
    <mergeCell ref="AF21:AG21"/>
    <mergeCell ref="W22:X22"/>
    <mergeCell ref="AF22:AG22"/>
    <mergeCell ref="AF23:AG23"/>
    <mergeCell ref="W24:X24"/>
    <mergeCell ref="AF24:AG24"/>
    <mergeCell ref="W31:X31"/>
    <mergeCell ref="AF31:AG31"/>
    <mergeCell ref="W32:X32"/>
    <mergeCell ref="AF32:AG32"/>
    <mergeCell ref="W33:X33"/>
    <mergeCell ref="AF33:AG33"/>
    <mergeCell ref="W28:X28"/>
    <mergeCell ref="AF28:AG28"/>
    <mergeCell ref="V29:AD29"/>
    <mergeCell ref="AE29:AM29"/>
    <mergeCell ref="W30:X30"/>
    <mergeCell ref="AF30:AG30"/>
    <mergeCell ref="AI36:AK36"/>
    <mergeCell ref="AL36:AL37"/>
    <mergeCell ref="W34:X34"/>
    <mergeCell ref="AF34:AG34"/>
    <mergeCell ref="W35:X35"/>
    <mergeCell ref="AF35:AG35"/>
    <mergeCell ref="V36:Y38"/>
    <mergeCell ref="Z36:AB36"/>
    <mergeCell ref="AC36:AC37"/>
    <mergeCell ref="AE36:AH38"/>
  </mergeCells>
  <pageMargins left="0.7" right="0.7" top="0.75" bottom="0.75" header="0.3" footer="0.3"/>
  <pageSetup paperSize="9" scale="75" orientation="landscape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K37"/>
  <sheetViews>
    <sheetView workbookViewId="0">
      <selection sqref="A1:Q1048576"/>
    </sheetView>
  </sheetViews>
  <sheetFormatPr defaultRowHeight="15" x14ac:dyDescent="0.25"/>
  <cols>
    <col min="3" max="3" width="16.28515625" customWidth="1"/>
    <col min="4" max="4" width="8.42578125" customWidth="1"/>
    <col min="5" max="5" width="0.28515625" hidden="1" customWidth="1"/>
    <col min="6" max="7" width="8.85546875" hidden="1" customWidth="1"/>
    <col min="8" max="8" width="8.42578125" customWidth="1"/>
    <col min="9" max="11" width="8.85546875" hidden="1" customWidth="1"/>
    <col min="12" max="12" width="0.42578125" hidden="1" customWidth="1"/>
    <col min="14" max="16" width="8.85546875" hidden="1" customWidth="1"/>
    <col min="17" max="17" width="8.85546875" customWidth="1"/>
    <col min="18" max="18" width="0.140625" customWidth="1"/>
    <col min="22" max="22" width="18.140625" customWidth="1"/>
    <col min="24" max="26" width="8.85546875" hidden="1" customWidth="1"/>
    <col min="28" max="31" width="8.85546875" hidden="1" customWidth="1"/>
    <col min="33" max="35" width="8.85546875" hidden="1" customWidth="1"/>
    <col min="36" max="36" width="8.7109375" customWidth="1"/>
    <col min="37" max="37" width="8.85546875" hidden="1" customWidth="1"/>
  </cols>
  <sheetData>
    <row r="1" spans="1:37" x14ac:dyDescent="0.25">
      <c r="A1" s="1">
        <v>3</v>
      </c>
      <c r="B1" s="5" t="s">
        <v>1</v>
      </c>
      <c r="C1" s="6">
        <v>3</v>
      </c>
      <c r="D1" s="2"/>
      <c r="E1" s="2"/>
      <c r="F1" s="2"/>
      <c r="G1" s="2"/>
      <c r="H1" s="3"/>
      <c r="I1" s="4"/>
      <c r="J1" s="1">
        <v>3</v>
      </c>
      <c r="K1" s="5" t="s">
        <v>1</v>
      </c>
      <c r="L1" s="6">
        <v>3</v>
      </c>
      <c r="M1" s="2"/>
      <c r="N1" s="2"/>
      <c r="O1" s="2"/>
      <c r="P1" s="2"/>
      <c r="Q1" s="3"/>
      <c r="R1" s="4"/>
      <c r="T1" s="1">
        <v>3</v>
      </c>
      <c r="U1" s="5" t="s">
        <v>1</v>
      </c>
      <c r="V1" s="6">
        <v>3</v>
      </c>
      <c r="W1" s="2"/>
      <c r="X1" s="2"/>
      <c r="Y1" s="2"/>
      <c r="Z1" s="2"/>
      <c r="AA1" s="3"/>
      <c r="AB1" s="4"/>
      <c r="AC1" s="1">
        <v>3</v>
      </c>
      <c r="AD1" s="5" t="s">
        <v>1</v>
      </c>
      <c r="AE1" s="6">
        <v>3</v>
      </c>
      <c r="AF1" s="2"/>
      <c r="AG1" s="2"/>
      <c r="AH1" s="2"/>
      <c r="AI1" s="2"/>
      <c r="AJ1" s="3"/>
      <c r="AK1" s="4"/>
    </row>
    <row r="2" spans="1:37" ht="13.9" customHeight="1" x14ac:dyDescent="0.25">
      <c r="A2" s="1"/>
      <c r="B2" s="5" t="s">
        <v>2</v>
      </c>
      <c r="C2" s="6">
        <v>1</v>
      </c>
      <c r="D2" s="2"/>
      <c r="E2" s="2"/>
      <c r="F2" s="2"/>
      <c r="G2" s="2"/>
      <c r="H2" s="3"/>
      <c r="I2" s="4"/>
      <c r="J2" s="1"/>
      <c r="K2" s="5" t="s">
        <v>2</v>
      </c>
      <c r="L2" s="6">
        <v>1</v>
      </c>
      <c r="M2" s="2"/>
      <c r="N2" s="2"/>
      <c r="O2" s="2"/>
      <c r="P2" s="2"/>
      <c r="Q2" s="3"/>
      <c r="R2" s="4"/>
      <c r="T2" s="1"/>
      <c r="U2" s="5" t="s">
        <v>2</v>
      </c>
      <c r="V2" s="6">
        <v>1</v>
      </c>
      <c r="W2" s="2"/>
      <c r="X2" s="2"/>
      <c r="Y2" s="2"/>
      <c r="Z2" s="2"/>
      <c r="AA2" s="3"/>
      <c r="AB2" s="4"/>
      <c r="AC2" s="1"/>
      <c r="AD2" s="5" t="s">
        <v>2</v>
      </c>
      <c r="AE2" s="6">
        <v>1</v>
      </c>
      <c r="AF2" s="2"/>
      <c r="AG2" s="2"/>
      <c r="AH2" s="2"/>
      <c r="AI2" s="2"/>
      <c r="AJ2" s="3"/>
      <c r="AK2" s="4"/>
    </row>
    <row r="3" spans="1:37" hidden="1" x14ac:dyDescent="0.25">
      <c r="A3" s="1"/>
      <c r="B3" s="5"/>
      <c r="C3" s="7"/>
      <c r="D3" s="262"/>
      <c r="E3" s="262"/>
      <c r="F3" s="262"/>
      <c r="G3" s="262"/>
      <c r="H3" s="262"/>
      <c r="I3" s="4"/>
      <c r="J3" s="1"/>
      <c r="K3" s="5" t="s">
        <v>3</v>
      </c>
      <c r="L3" s="7" t="s">
        <v>4</v>
      </c>
      <c r="M3" s="262"/>
      <c r="N3" s="262"/>
      <c r="O3" s="262"/>
      <c r="P3" s="262"/>
      <c r="Q3" s="262"/>
      <c r="R3" s="4"/>
      <c r="T3" s="1"/>
      <c r="U3" s="5"/>
      <c r="V3" s="7"/>
      <c r="W3" s="262"/>
      <c r="X3" s="262"/>
      <c r="Y3" s="262"/>
      <c r="Z3" s="262"/>
      <c r="AA3" s="262"/>
      <c r="AB3" s="4"/>
      <c r="AC3" s="1"/>
      <c r="AD3" s="5" t="s">
        <v>3</v>
      </c>
      <c r="AE3" s="7" t="s">
        <v>4</v>
      </c>
      <c r="AF3" s="262"/>
      <c r="AG3" s="262"/>
      <c r="AH3" s="262"/>
      <c r="AI3" s="262"/>
      <c r="AJ3" s="262"/>
      <c r="AK3" s="4"/>
    </row>
    <row r="4" spans="1:37" hidden="1" x14ac:dyDescent="0.25">
      <c r="A4" s="1"/>
      <c r="B4" s="8"/>
      <c r="C4" s="9"/>
      <c r="D4" s="2"/>
      <c r="E4" s="2"/>
      <c r="F4" s="2"/>
      <c r="G4" s="2"/>
      <c r="H4" s="3"/>
      <c r="I4" s="4"/>
      <c r="J4" s="1"/>
      <c r="K4" s="8" t="s">
        <v>6</v>
      </c>
      <c r="L4" s="9" t="s">
        <v>276</v>
      </c>
      <c r="M4" s="2"/>
      <c r="N4" s="2"/>
      <c r="O4" s="2"/>
      <c r="P4" s="2"/>
      <c r="Q4" s="3"/>
      <c r="R4" s="4"/>
      <c r="T4" s="1"/>
      <c r="U4" s="8"/>
      <c r="V4" s="9"/>
      <c r="W4" s="2"/>
      <c r="X4" s="2"/>
      <c r="Y4" s="2"/>
      <c r="Z4" s="2"/>
      <c r="AA4" s="3"/>
      <c r="AB4" s="4"/>
      <c r="AC4" s="1"/>
      <c r="AD4" s="8" t="s">
        <v>6</v>
      </c>
      <c r="AE4" s="9" t="s">
        <v>276</v>
      </c>
      <c r="AF4" s="2"/>
      <c r="AG4" s="2"/>
      <c r="AH4" s="2"/>
      <c r="AI4" s="2"/>
      <c r="AJ4" s="3"/>
      <c r="AK4" s="4"/>
    </row>
    <row r="5" spans="1:37" x14ac:dyDescent="0.25">
      <c r="A5" s="1"/>
      <c r="B5" s="2"/>
      <c r="C5" s="2" t="s">
        <v>392</v>
      </c>
      <c r="D5" s="2">
        <v>2021</v>
      </c>
      <c r="E5" s="2"/>
      <c r="F5" s="2"/>
      <c r="G5" s="2"/>
      <c r="H5" s="3"/>
      <c r="I5" s="4"/>
      <c r="J5" s="1"/>
      <c r="K5" s="2"/>
      <c r="L5" s="2"/>
      <c r="M5" s="2"/>
      <c r="N5" s="2"/>
      <c r="O5" s="2"/>
      <c r="P5" s="2"/>
      <c r="Q5" s="3"/>
      <c r="R5" s="4"/>
      <c r="T5" s="1"/>
      <c r="U5" s="2"/>
      <c r="V5" s="2" t="s">
        <v>392</v>
      </c>
      <c r="W5" s="2">
        <v>2021</v>
      </c>
      <c r="X5" s="2"/>
      <c r="Y5" s="2"/>
      <c r="Z5" s="2"/>
      <c r="AA5" s="3"/>
      <c r="AB5" s="4"/>
      <c r="AC5" s="1"/>
      <c r="AD5" s="2"/>
      <c r="AE5" s="2"/>
      <c r="AF5" s="2"/>
      <c r="AG5" s="2"/>
      <c r="AH5" s="2"/>
      <c r="AI5" s="2"/>
      <c r="AJ5" s="3"/>
      <c r="AK5" s="4"/>
    </row>
    <row r="6" spans="1:37" ht="70.150000000000006" customHeight="1" x14ac:dyDescent="0.25">
      <c r="A6" s="233" t="s">
        <v>8</v>
      </c>
      <c r="B6" s="263" t="s">
        <v>9</v>
      </c>
      <c r="C6" s="264"/>
      <c r="D6" s="234" t="s">
        <v>375</v>
      </c>
      <c r="E6" s="234" t="s">
        <v>11</v>
      </c>
      <c r="F6" s="234"/>
      <c r="G6" s="234"/>
      <c r="H6" s="235" t="s">
        <v>12</v>
      </c>
      <c r="I6" s="12" t="s">
        <v>13</v>
      </c>
      <c r="J6" s="233" t="s">
        <v>8</v>
      </c>
      <c r="K6" s="234" t="s">
        <v>9</v>
      </c>
      <c r="L6" s="234"/>
      <c r="M6" s="234" t="s">
        <v>379</v>
      </c>
      <c r="N6" s="234" t="s">
        <v>11</v>
      </c>
      <c r="O6" s="234"/>
      <c r="P6" s="234"/>
      <c r="Q6" s="235" t="s">
        <v>12</v>
      </c>
      <c r="R6" s="12" t="s">
        <v>13</v>
      </c>
      <c r="T6" s="233" t="s">
        <v>8</v>
      </c>
      <c r="U6" s="263" t="s">
        <v>9</v>
      </c>
      <c r="V6" s="264"/>
      <c r="W6" s="234" t="s">
        <v>375</v>
      </c>
      <c r="X6" s="234" t="s">
        <v>11</v>
      </c>
      <c r="Y6" s="234"/>
      <c r="Z6" s="234"/>
      <c r="AA6" s="235" t="s">
        <v>12</v>
      </c>
      <c r="AB6" s="12" t="s">
        <v>13</v>
      </c>
      <c r="AC6" s="233" t="s">
        <v>8</v>
      </c>
      <c r="AD6" s="234" t="s">
        <v>9</v>
      </c>
      <c r="AE6" s="234"/>
      <c r="AF6" s="234" t="s">
        <v>379</v>
      </c>
      <c r="AG6" s="234" t="s">
        <v>11</v>
      </c>
      <c r="AH6" s="234"/>
      <c r="AI6" s="234"/>
      <c r="AJ6" s="235" t="s">
        <v>12</v>
      </c>
      <c r="AK6" s="12" t="s">
        <v>13</v>
      </c>
    </row>
    <row r="7" spans="1:37" hidden="1" x14ac:dyDescent="0.25">
      <c r="A7" s="233"/>
      <c r="B7" s="265"/>
      <c r="C7" s="266"/>
      <c r="D7" s="234"/>
      <c r="E7" s="110" t="s">
        <v>14</v>
      </c>
      <c r="F7" s="110" t="s">
        <v>15</v>
      </c>
      <c r="G7" s="110" t="s">
        <v>16</v>
      </c>
      <c r="H7" s="235"/>
      <c r="I7" s="12" t="s">
        <v>17</v>
      </c>
      <c r="J7" s="233"/>
      <c r="K7" s="234"/>
      <c r="L7" s="234"/>
      <c r="M7" s="234"/>
      <c r="N7" s="110" t="s">
        <v>14</v>
      </c>
      <c r="O7" s="110" t="s">
        <v>15</v>
      </c>
      <c r="P7" s="110" t="s">
        <v>16</v>
      </c>
      <c r="Q7" s="235"/>
      <c r="R7" s="12" t="s">
        <v>17</v>
      </c>
      <c r="T7" s="233"/>
      <c r="U7" s="265"/>
      <c r="V7" s="266"/>
      <c r="W7" s="234"/>
      <c r="X7" s="110" t="s">
        <v>14</v>
      </c>
      <c r="Y7" s="110" t="s">
        <v>15</v>
      </c>
      <c r="Z7" s="110" t="s">
        <v>16</v>
      </c>
      <c r="AA7" s="235"/>
      <c r="AB7" s="12" t="s">
        <v>17</v>
      </c>
      <c r="AC7" s="233"/>
      <c r="AD7" s="234"/>
      <c r="AE7" s="234"/>
      <c r="AF7" s="234"/>
      <c r="AG7" s="110" t="s">
        <v>14</v>
      </c>
      <c r="AH7" s="110" t="s">
        <v>15</v>
      </c>
      <c r="AI7" s="110" t="s">
        <v>16</v>
      </c>
      <c r="AJ7" s="235"/>
      <c r="AK7" s="12" t="s">
        <v>17</v>
      </c>
    </row>
    <row r="8" spans="1:37" x14ac:dyDescent="0.25">
      <c r="A8" s="261" t="s">
        <v>18</v>
      </c>
      <c r="B8" s="256"/>
      <c r="C8" s="256"/>
      <c r="D8" s="256"/>
      <c r="E8" s="256"/>
      <c r="F8" s="256"/>
      <c r="G8" s="256"/>
      <c r="H8" s="256"/>
      <c r="I8" s="257"/>
      <c r="J8" s="261"/>
      <c r="K8" s="256"/>
      <c r="L8" s="256"/>
      <c r="M8" s="256"/>
      <c r="N8" s="256"/>
      <c r="O8" s="256"/>
      <c r="P8" s="256"/>
      <c r="Q8" s="256"/>
      <c r="R8" s="257"/>
      <c r="T8" s="261" t="s">
        <v>18</v>
      </c>
      <c r="U8" s="256"/>
      <c r="V8" s="256"/>
      <c r="W8" s="256"/>
      <c r="X8" s="256"/>
      <c r="Y8" s="256"/>
      <c r="Z8" s="256"/>
      <c r="AA8" s="256"/>
      <c r="AB8" s="257"/>
      <c r="AC8" s="261"/>
      <c r="AD8" s="256"/>
      <c r="AE8" s="256"/>
      <c r="AF8" s="256"/>
      <c r="AG8" s="256"/>
      <c r="AH8" s="256"/>
      <c r="AI8" s="256"/>
      <c r="AJ8" s="256"/>
      <c r="AK8" s="257"/>
    </row>
    <row r="9" spans="1:37" ht="33.6" customHeight="1" x14ac:dyDescent="0.25">
      <c r="A9" s="19">
        <v>216</v>
      </c>
      <c r="B9" s="250" t="s">
        <v>71</v>
      </c>
      <c r="C9" s="249"/>
      <c r="D9" s="14">
        <v>70</v>
      </c>
      <c r="E9" s="15">
        <v>6.94</v>
      </c>
      <c r="F9" s="15">
        <v>12.7</v>
      </c>
      <c r="G9" s="15">
        <v>1.1000000000000001</v>
      </c>
      <c r="H9" s="16">
        <v>148</v>
      </c>
      <c r="I9" s="17">
        <v>0.6</v>
      </c>
      <c r="J9" s="19">
        <v>216</v>
      </c>
      <c r="K9" s="260" t="s">
        <v>289</v>
      </c>
      <c r="L9" s="260"/>
      <c r="M9" s="14">
        <v>100</v>
      </c>
      <c r="N9" s="15">
        <v>10.6</v>
      </c>
      <c r="O9" s="15">
        <v>19.544</v>
      </c>
      <c r="P9" s="15">
        <v>2</v>
      </c>
      <c r="Q9" s="16">
        <v>228</v>
      </c>
      <c r="R9" s="17">
        <v>0.9</v>
      </c>
      <c r="T9" s="19">
        <v>216</v>
      </c>
      <c r="U9" s="250" t="s">
        <v>71</v>
      </c>
      <c r="V9" s="249"/>
      <c r="W9" s="14">
        <v>70</v>
      </c>
      <c r="X9" s="15">
        <v>6.94</v>
      </c>
      <c r="Y9" s="15">
        <v>12.7</v>
      </c>
      <c r="Z9" s="15">
        <v>1.1000000000000001</v>
      </c>
      <c r="AA9" s="16">
        <v>148</v>
      </c>
      <c r="AB9" s="17">
        <v>0.6</v>
      </c>
      <c r="AC9" s="19">
        <v>216</v>
      </c>
      <c r="AD9" s="260" t="s">
        <v>289</v>
      </c>
      <c r="AE9" s="260"/>
      <c r="AF9" s="14">
        <v>100</v>
      </c>
      <c r="AG9" s="15">
        <v>10.6</v>
      </c>
      <c r="AH9" s="15">
        <v>19.544</v>
      </c>
      <c r="AI9" s="15">
        <v>2</v>
      </c>
      <c r="AJ9" s="16">
        <v>228</v>
      </c>
      <c r="AK9" s="17">
        <v>0.9</v>
      </c>
    </row>
    <row r="10" spans="1:37" ht="25.15" customHeight="1" x14ac:dyDescent="0.25">
      <c r="A10" s="31"/>
      <c r="B10" s="250" t="s">
        <v>72</v>
      </c>
      <c r="C10" s="249"/>
      <c r="D10" s="14">
        <v>20</v>
      </c>
      <c r="E10" s="15">
        <v>0.74</v>
      </c>
      <c r="F10" s="15">
        <v>0.6</v>
      </c>
      <c r="G10" s="15">
        <v>1.5</v>
      </c>
      <c r="H10" s="16">
        <v>16.5</v>
      </c>
      <c r="I10" s="17">
        <v>2.9</v>
      </c>
      <c r="J10" s="31"/>
      <c r="K10" s="260" t="s">
        <v>72</v>
      </c>
      <c r="L10" s="260"/>
      <c r="M10" s="14">
        <v>25</v>
      </c>
      <c r="N10" s="15">
        <v>0.9</v>
      </c>
      <c r="O10" s="15">
        <v>0.84399999999999997</v>
      </c>
      <c r="P10" s="15">
        <v>1.9</v>
      </c>
      <c r="Q10" s="16">
        <v>20.62</v>
      </c>
      <c r="R10" s="17">
        <v>3.62</v>
      </c>
      <c r="T10" s="31"/>
      <c r="U10" s="250" t="s">
        <v>72</v>
      </c>
      <c r="V10" s="249"/>
      <c r="W10" s="14">
        <v>20</v>
      </c>
      <c r="X10" s="15">
        <v>0.74</v>
      </c>
      <c r="Y10" s="15">
        <v>0.6</v>
      </c>
      <c r="Z10" s="15">
        <v>1.5</v>
      </c>
      <c r="AA10" s="16">
        <v>16.5</v>
      </c>
      <c r="AB10" s="17">
        <v>2.9</v>
      </c>
      <c r="AC10" s="31"/>
      <c r="AD10" s="260" t="s">
        <v>72</v>
      </c>
      <c r="AE10" s="260"/>
      <c r="AF10" s="14">
        <v>25</v>
      </c>
      <c r="AG10" s="15">
        <v>0.9</v>
      </c>
      <c r="AH10" s="15">
        <v>0.84399999999999997</v>
      </c>
      <c r="AI10" s="15">
        <v>1.9</v>
      </c>
      <c r="AJ10" s="16">
        <v>20.62</v>
      </c>
      <c r="AK10" s="17">
        <v>3.62</v>
      </c>
    </row>
    <row r="11" spans="1:37" x14ac:dyDescent="0.25">
      <c r="A11" s="13"/>
      <c r="B11" s="250" t="s">
        <v>23</v>
      </c>
      <c r="C11" s="249"/>
      <c r="D11" s="14">
        <v>20</v>
      </c>
      <c r="E11" s="15">
        <v>1.53</v>
      </c>
      <c r="F11" s="16">
        <v>0.54220000000000002</v>
      </c>
      <c r="G11" s="15">
        <v>9.7200000000000006</v>
      </c>
      <c r="H11" s="16">
        <v>48.64</v>
      </c>
      <c r="I11" s="21"/>
      <c r="J11" s="13"/>
      <c r="K11" s="260" t="s">
        <v>23</v>
      </c>
      <c r="L11" s="260"/>
      <c r="M11" s="14">
        <v>30</v>
      </c>
      <c r="N11" s="15">
        <v>2.9</v>
      </c>
      <c r="O11" s="16">
        <v>1.01</v>
      </c>
      <c r="P11" s="16">
        <v>15.6</v>
      </c>
      <c r="Q11" s="16">
        <v>79.099999999999994</v>
      </c>
      <c r="R11" s="20"/>
      <c r="T11" s="13"/>
      <c r="U11" s="250" t="s">
        <v>23</v>
      </c>
      <c r="V11" s="249"/>
      <c r="W11" s="14">
        <v>20</v>
      </c>
      <c r="X11" s="15">
        <v>1.53</v>
      </c>
      <c r="Y11" s="16">
        <v>0.54220000000000002</v>
      </c>
      <c r="Z11" s="15">
        <v>9.7200000000000006</v>
      </c>
      <c r="AA11" s="16">
        <v>48.64</v>
      </c>
      <c r="AB11" s="21"/>
      <c r="AC11" s="13"/>
      <c r="AD11" s="260" t="s">
        <v>23</v>
      </c>
      <c r="AE11" s="260"/>
      <c r="AF11" s="14">
        <v>30</v>
      </c>
      <c r="AG11" s="15">
        <v>2.9</v>
      </c>
      <c r="AH11" s="16">
        <v>1.01</v>
      </c>
      <c r="AI11" s="16">
        <v>15.6</v>
      </c>
      <c r="AJ11" s="16">
        <v>79.099999999999994</v>
      </c>
      <c r="AK11" s="20"/>
    </row>
    <row r="12" spans="1:37" x14ac:dyDescent="0.25">
      <c r="A12" s="13">
        <v>394</v>
      </c>
      <c r="B12" s="250" t="s">
        <v>73</v>
      </c>
      <c r="C12" s="249"/>
      <c r="D12" s="14">
        <v>150</v>
      </c>
      <c r="E12" s="15">
        <v>1.1399999999999999</v>
      </c>
      <c r="F12" s="15">
        <v>1.2</v>
      </c>
      <c r="G12" s="15">
        <v>9.3000000000000007</v>
      </c>
      <c r="H12" s="16">
        <v>53.2</v>
      </c>
      <c r="I12" s="17">
        <v>0.5</v>
      </c>
      <c r="J12" s="13">
        <v>394</v>
      </c>
      <c r="K12" s="260" t="s">
        <v>73</v>
      </c>
      <c r="L12" s="260"/>
      <c r="M12" s="14">
        <v>180</v>
      </c>
      <c r="N12" s="15">
        <v>1.5</v>
      </c>
      <c r="O12" s="15">
        <v>1.744</v>
      </c>
      <c r="P12" s="15">
        <v>12.1</v>
      </c>
      <c r="Q12" s="15">
        <v>65.5</v>
      </c>
      <c r="R12" s="20">
        <v>0.56000000000000005</v>
      </c>
      <c r="T12" s="13">
        <v>394</v>
      </c>
      <c r="U12" s="250" t="s">
        <v>73</v>
      </c>
      <c r="V12" s="249"/>
      <c r="W12" s="14">
        <v>150</v>
      </c>
      <c r="X12" s="15">
        <v>1.1399999999999999</v>
      </c>
      <c r="Y12" s="15">
        <v>1.2</v>
      </c>
      <c r="Z12" s="15">
        <v>9.3000000000000007</v>
      </c>
      <c r="AA12" s="16">
        <v>53.2</v>
      </c>
      <c r="AB12" s="17">
        <v>0.5</v>
      </c>
      <c r="AC12" s="13">
        <v>394</v>
      </c>
      <c r="AD12" s="260" t="s">
        <v>73</v>
      </c>
      <c r="AE12" s="260"/>
      <c r="AF12" s="14">
        <v>180</v>
      </c>
      <c r="AG12" s="15">
        <v>1.5</v>
      </c>
      <c r="AH12" s="15">
        <v>1.744</v>
      </c>
      <c r="AI12" s="15">
        <v>12.1</v>
      </c>
      <c r="AJ12" s="15">
        <v>65.5</v>
      </c>
      <c r="AK12" s="20">
        <v>0.56000000000000005</v>
      </c>
    </row>
    <row r="13" spans="1:37" x14ac:dyDescent="0.25">
      <c r="A13" s="13"/>
      <c r="B13" s="250" t="s">
        <v>393</v>
      </c>
      <c r="C13" s="249"/>
      <c r="D13" s="14">
        <v>120</v>
      </c>
      <c r="E13" s="15">
        <v>1.1399999999999999</v>
      </c>
      <c r="F13" s="15">
        <v>0.2</v>
      </c>
      <c r="G13" s="15">
        <v>9.6999999999999993</v>
      </c>
      <c r="H13" s="16">
        <v>51.6</v>
      </c>
      <c r="I13" s="23">
        <v>8</v>
      </c>
      <c r="J13" s="13"/>
      <c r="K13" s="250" t="s">
        <v>74</v>
      </c>
      <c r="L13" s="249"/>
      <c r="M13" s="14">
        <v>120</v>
      </c>
      <c r="N13" s="15">
        <v>1.1000000000000001</v>
      </c>
      <c r="O13" s="15">
        <v>0.2</v>
      </c>
      <c r="P13" s="15">
        <v>9.6999999999999993</v>
      </c>
      <c r="Q13" s="16">
        <v>51.6</v>
      </c>
      <c r="R13" s="23">
        <v>8</v>
      </c>
      <c r="T13" s="13"/>
      <c r="U13" s="250" t="s">
        <v>393</v>
      </c>
      <c r="V13" s="249"/>
      <c r="W13" s="14">
        <v>120</v>
      </c>
      <c r="X13" s="15">
        <v>1.1399999999999999</v>
      </c>
      <c r="Y13" s="15">
        <v>0.2</v>
      </c>
      <c r="Z13" s="15">
        <v>9.6999999999999993</v>
      </c>
      <c r="AA13" s="16">
        <v>51.6</v>
      </c>
      <c r="AB13" s="23">
        <v>8</v>
      </c>
      <c r="AC13" s="13"/>
      <c r="AD13" s="250" t="s">
        <v>74</v>
      </c>
      <c r="AE13" s="249"/>
      <c r="AF13" s="14">
        <v>120</v>
      </c>
      <c r="AG13" s="15">
        <v>1.1000000000000001</v>
      </c>
      <c r="AH13" s="15">
        <v>0.2</v>
      </c>
      <c r="AI13" s="15">
        <v>9.6999999999999993</v>
      </c>
      <c r="AJ13" s="16">
        <v>51.6</v>
      </c>
      <c r="AK13" s="23">
        <v>8</v>
      </c>
    </row>
    <row r="14" spans="1:37" x14ac:dyDescent="0.25">
      <c r="A14" s="261" t="s">
        <v>26</v>
      </c>
      <c r="B14" s="256"/>
      <c r="C14" s="256"/>
      <c r="D14" s="256"/>
      <c r="E14" s="256"/>
      <c r="F14" s="256"/>
      <c r="G14" s="256"/>
      <c r="H14" s="256"/>
      <c r="I14" s="257"/>
      <c r="J14" s="261"/>
      <c r="K14" s="256"/>
      <c r="L14" s="256"/>
      <c r="M14" s="256"/>
      <c r="N14" s="256"/>
      <c r="O14" s="256"/>
      <c r="P14" s="256"/>
      <c r="Q14" s="256"/>
      <c r="R14" s="257"/>
      <c r="T14" s="261" t="s">
        <v>26</v>
      </c>
      <c r="U14" s="256"/>
      <c r="V14" s="256"/>
      <c r="W14" s="256"/>
      <c r="X14" s="256"/>
      <c r="Y14" s="256"/>
      <c r="Z14" s="256"/>
      <c r="AA14" s="256"/>
      <c r="AB14" s="257"/>
      <c r="AC14" s="261"/>
      <c r="AD14" s="256"/>
      <c r="AE14" s="256"/>
      <c r="AF14" s="256"/>
      <c r="AG14" s="256"/>
      <c r="AH14" s="256"/>
      <c r="AI14" s="256"/>
      <c r="AJ14" s="256"/>
      <c r="AK14" s="257"/>
    </row>
    <row r="15" spans="1:37" x14ac:dyDescent="0.25">
      <c r="A15" s="22" t="s">
        <v>27</v>
      </c>
      <c r="B15" s="250" t="s">
        <v>75</v>
      </c>
      <c r="C15" s="249"/>
      <c r="D15" s="14">
        <v>100</v>
      </c>
      <c r="E15" s="15">
        <v>0.5</v>
      </c>
      <c r="F15" s="15">
        <v>0.1</v>
      </c>
      <c r="G15" s="15">
        <v>10.1</v>
      </c>
      <c r="H15" s="16">
        <v>43</v>
      </c>
      <c r="I15" s="23">
        <v>2</v>
      </c>
      <c r="J15" s="22" t="s">
        <v>27</v>
      </c>
      <c r="K15" s="260" t="s">
        <v>75</v>
      </c>
      <c r="L15" s="260"/>
      <c r="M15" s="14">
        <v>100</v>
      </c>
      <c r="N15" s="15">
        <v>0.5</v>
      </c>
      <c r="O15" s="15">
        <v>0.1444</v>
      </c>
      <c r="P15" s="15">
        <v>10.1</v>
      </c>
      <c r="Q15" s="16">
        <v>43</v>
      </c>
      <c r="R15" s="23">
        <v>2</v>
      </c>
      <c r="T15" s="22" t="s">
        <v>27</v>
      </c>
      <c r="U15" s="250" t="s">
        <v>75</v>
      </c>
      <c r="V15" s="249"/>
      <c r="W15" s="14">
        <v>100</v>
      </c>
      <c r="X15" s="15">
        <v>0.5</v>
      </c>
      <c r="Y15" s="15">
        <v>0.1</v>
      </c>
      <c r="Z15" s="15">
        <v>10.1</v>
      </c>
      <c r="AA15" s="16">
        <v>43</v>
      </c>
      <c r="AB15" s="23">
        <v>2</v>
      </c>
      <c r="AC15" s="22" t="s">
        <v>27</v>
      </c>
      <c r="AD15" s="260" t="s">
        <v>75</v>
      </c>
      <c r="AE15" s="260"/>
      <c r="AF15" s="14">
        <v>100</v>
      </c>
      <c r="AG15" s="15">
        <v>0.5</v>
      </c>
      <c r="AH15" s="15">
        <v>0.1444</v>
      </c>
      <c r="AI15" s="15">
        <v>10.1</v>
      </c>
      <c r="AJ15" s="16">
        <v>43</v>
      </c>
      <c r="AK15" s="23">
        <v>2</v>
      </c>
    </row>
    <row r="16" spans="1:37" x14ac:dyDescent="0.25">
      <c r="A16" s="261" t="s">
        <v>29</v>
      </c>
      <c r="B16" s="256"/>
      <c r="C16" s="256"/>
      <c r="D16" s="256"/>
      <c r="E16" s="256"/>
      <c r="F16" s="256"/>
      <c r="G16" s="256"/>
      <c r="H16" s="256"/>
      <c r="I16" s="257"/>
      <c r="J16" s="261"/>
      <c r="K16" s="256"/>
      <c r="L16" s="256"/>
      <c r="M16" s="256"/>
      <c r="N16" s="256"/>
      <c r="O16" s="256"/>
      <c r="P16" s="256"/>
      <c r="Q16" s="256"/>
      <c r="R16" s="257"/>
      <c r="T16" s="261" t="s">
        <v>29</v>
      </c>
      <c r="U16" s="256"/>
      <c r="V16" s="256"/>
      <c r="W16" s="256"/>
      <c r="X16" s="256"/>
      <c r="Y16" s="256"/>
      <c r="Z16" s="256"/>
      <c r="AA16" s="256"/>
      <c r="AB16" s="257"/>
      <c r="AC16" s="261"/>
      <c r="AD16" s="256"/>
      <c r="AE16" s="256"/>
      <c r="AF16" s="256"/>
      <c r="AG16" s="256"/>
      <c r="AH16" s="256"/>
      <c r="AI16" s="256"/>
      <c r="AJ16" s="256"/>
      <c r="AK16" s="257"/>
    </row>
    <row r="17" spans="1:37" ht="38.450000000000003" customHeight="1" x14ac:dyDescent="0.25">
      <c r="A17" s="30" t="s">
        <v>76</v>
      </c>
      <c r="B17" s="209" t="s">
        <v>77</v>
      </c>
      <c r="C17" s="210"/>
      <c r="D17" s="25">
        <v>40</v>
      </c>
      <c r="E17" s="26">
        <v>0.44</v>
      </c>
      <c r="F17" s="26">
        <v>3.1</v>
      </c>
      <c r="G17" s="26">
        <v>0.8</v>
      </c>
      <c r="H17" s="27">
        <v>32.6</v>
      </c>
      <c r="I17" s="28">
        <v>3.6</v>
      </c>
      <c r="J17" s="49" t="s">
        <v>76</v>
      </c>
      <c r="K17" s="228" t="s">
        <v>77</v>
      </c>
      <c r="L17" s="228"/>
      <c r="M17" s="25">
        <v>60</v>
      </c>
      <c r="N17" s="26">
        <v>0.6</v>
      </c>
      <c r="O17" s="26">
        <v>4.8444000000000003</v>
      </c>
      <c r="P17" s="26">
        <v>1.2</v>
      </c>
      <c r="Q17" s="27">
        <v>48.95</v>
      </c>
      <c r="R17" s="32">
        <v>4.5</v>
      </c>
      <c r="T17" s="30" t="s">
        <v>76</v>
      </c>
      <c r="U17" s="209" t="s">
        <v>77</v>
      </c>
      <c r="V17" s="210"/>
      <c r="W17" s="25">
        <v>40</v>
      </c>
      <c r="X17" s="26">
        <v>0.44</v>
      </c>
      <c r="Y17" s="26">
        <v>3.1</v>
      </c>
      <c r="Z17" s="26">
        <v>0.8</v>
      </c>
      <c r="AA17" s="27">
        <v>32.6</v>
      </c>
      <c r="AB17" s="28">
        <v>3.6</v>
      </c>
      <c r="AC17" s="49" t="s">
        <v>76</v>
      </c>
      <c r="AD17" s="228" t="s">
        <v>77</v>
      </c>
      <c r="AE17" s="228"/>
      <c r="AF17" s="25">
        <v>60</v>
      </c>
      <c r="AG17" s="26">
        <v>0.6</v>
      </c>
      <c r="AH17" s="26">
        <v>4.8444000000000003</v>
      </c>
      <c r="AI17" s="26">
        <v>1.2</v>
      </c>
      <c r="AJ17" s="27">
        <v>48.95</v>
      </c>
      <c r="AK17" s="32">
        <v>4.5</v>
      </c>
    </row>
    <row r="18" spans="1:37" x14ac:dyDescent="0.25">
      <c r="A18" s="13">
        <v>62</v>
      </c>
      <c r="B18" s="250" t="s">
        <v>78</v>
      </c>
      <c r="C18" s="249"/>
      <c r="D18" s="14">
        <v>165</v>
      </c>
      <c r="E18" s="15">
        <v>6.73</v>
      </c>
      <c r="F18" s="15">
        <v>8.4</v>
      </c>
      <c r="G18" s="15">
        <v>4.9000000000000004</v>
      </c>
      <c r="H18" s="16">
        <v>96.6</v>
      </c>
      <c r="I18" s="17">
        <v>5.5</v>
      </c>
      <c r="J18" s="13">
        <v>62</v>
      </c>
      <c r="K18" s="260" t="s">
        <v>78</v>
      </c>
      <c r="L18" s="260"/>
      <c r="M18" s="14">
        <v>200</v>
      </c>
      <c r="N18" s="16">
        <v>8.1199999999999992</v>
      </c>
      <c r="O18" s="16">
        <v>10.183999999999999</v>
      </c>
      <c r="P18" s="16">
        <v>5.93</v>
      </c>
      <c r="Q18" s="16">
        <v>117.09</v>
      </c>
      <c r="R18" s="20">
        <v>6.7</v>
      </c>
      <c r="T18" s="13">
        <v>62</v>
      </c>
      <c r="U18" s="250" t="s">
        <v>78</v>
      </c>
      <c r="V18" s="249"/>
      <c r="W18" s="14">
        <v>165</v>
      </c>
      <c r="X18" s="15">
        <v>6.73</v>
      </c>
      <c r="Y18" s="15">
        <v>8.4</v>
      </c>
      <c r="Z18" s="15">
        <v>4.9000000000000004</v>
      </c>
      <c r="AA18" s="16">
        <v>96.6</v>
      </c>
      <c r="AB18" s="17">
        <v>5.5</v>
      </c>
      <c r="AC18" s="13">
        <v>62</v>
      </c>
      <c r="AD18" s="260" t="s">
        <v>78</v>
      </c>
      <c r="AE18" s="260"/>
      <c r="AF18" s="14">
        <v>200</v>
      </c>
      <c r="AG18" s="16">
        <v>8.1199999999999992</v>
      </c>
      <c r="AH18" s="16">
        <v>10.183999999999999</v>
      </c>
      <c r="AI18" s="16">
        <v>5.93</v>
      </c>
      <c r="AJ18" s="16">
        <v>117.09</v>
      </c>
      <c r="AK18" s="20">
        <v>6.7</v>
      </c>
    </row>
    <row r="19" spans="1:37" ht="30" customHeight="1" x14ac:dyDescent="0.25">
      <c r="A19" s="30">
        <v>302</v>
      </c>
      <c r="B19" s="209" t="s">
        <v>79</v>
      </c>
      <c r="C19" s="210"/>
      <c r="D19" s="25">
        <v>150</v>
      </c>
      <c r="E19" s="26">
        <v>8.1</v>
      </c>
      <c r="F19" s="26">
        <v>2.1</v>
      </c>
      <c r="G19" s="26">
        <v>13.9</v>
      </c>
      <c r="H19" s="27">
        <v>105.7</v>
      </c>
      <c r="I19" s="28">
        <v>7.4</v>
      </c>
      <c r="J19" s="30">
        <v>302</v>
      </c>
      <c r="K19" s="228" t="s">
        <v>79</v>
      </c>
      <c r="L19" s="228"/>
      <c r="M19" s="25">
        <v>170</v>
      </c>
      <c r="N19" s="26">
        <v>9.1999999999999993</v>
      </c>
      <c r="O19" s="26">
        <v>2.4443999999999999</v>
      </c>
      <c r="P19" s="26">
        <v>15.75</v>
      </c>
      <c r="Q19" s="27">
        <v>119.79</v>
      </c>
      <c r="R19" s="32">
        <v>8.3800000000000008</v>
      </c>
      <c r="T19" s="30">
        <v>302</v>
      </c>
      <c r="U19" s="209" t="s">
        <v>79</v>
      </c>
      <c r="V19" s="210"/>
      <c r="W19" s="25">
        <v>150</v>
      </c>
      <c r="X19" s="26">
        <v>8.1</v>
      </c>
      <c r="Y19" s="26">
        <v>2.1</v>
      </c>
      <c r="Z19" s="26">
        <v>13.9</v>
      </c>
      <c r="AA19" s="27">
        <v>105.7</v>
      </c>
      <c r="AB19" s="28">
        <v>7.4</v>
      </c>
      <c r="AC19" s="30">
        <v>302</v>
      </c>
      <c r="AD19" s="228" t="s">
        <v>79</v>
      </c>
      <c r="AE19" s="228"/>
      <c r="AF19" s="25">
        <v>170</v>
      </c>
      <c r="AG19" s="26">
        <v>9.1999999999999993</v>
      </c>
      <c r="AH19" s="26">
        <v>2.4443999999999999</v>
      </c>
      <c r="AI19" s="26">
        <v>15.75</v>
      </c>
      <c r="AJ19" s="27">
        <v>119.79</v>
      </c>
      <c r="AK19" s="32">
        <v>8.3800000000000008</v>
      </c>
    </row>
    <row r="20" spans="1:37" x14ac:dyDescent="0.25">
      <c r="A20" s="13">
        <v>372</v>
      </c>
      <c r="B20" s="250" t="s">
        <v>80</v>
      </c>
      <c r="C20" s="249"/>
      <c r="D20" s="14">
        <v>150</v>
      </c>
      <c r="E20" s="15">
        <v>0.1</v>
      </c>
      <c r="F20" s="15">
        <v>0.1</v>
      </c>
      <c r="G20" s="15">
        <v>11.9</v>
      </c>
      <c r="H20" s="16">
        <v>50</v>
      </c>
      <c r="I20" s="17">
        <v>1.3</v>
      </c>
      <c r="J20" s="13">
        <v>372</v>
      </c>
      <c r="K20" s="260" t="s">
        <v>191</v>
      </c>
      <c r="L20" s="260"/>
      <c r="M20" s="14">
        <v>180</v>
      </c>
      <c r="N20" s="16">
        <v>0.13</v>
      </c>
      <c r="O20" s="16">
        <v>0.12155000000000001</v>
      </c>
      <c r="P20" s="15">
        <v>14.219900000000001</v>
      </c>
      <c r="Q20" s="16">
        <v>60.23</v>
      </c>
      <c r="R20" s="20">
        <v>1.5</v>
      </c>
      <c r="T20" s="13">
        <v>372</v>
      </c>
      <c r="U20" s="250" t="s">
        <v>80</v>
      </c>
      <c r="V20" s="249"/>
      <c r="W20" s="14">
        <v>150</v>
      </c>
      <c r="X20" s="15">
        <v>0.1</v>
      </c>
      <c r="Y20" s="15">
        <v>0.1</v>
      </c>
      <c r="Z20" s="15">
        <v>11.9</v>
      </c>
      <c r="AA20" s="16">
        <v>50</v>
      </c>
      <c r="AB20" s="17">
        <v>1.3</v>
      </c>
      <c r="AC20" s="13">
        <v>372</v>
      </c>
      <c r="AD20" s="260" t="s">
        <v>191</v>
      </c>
      <c r="AE20" s="260"/>
      <c r="AF20" s="14">
        <v>180</v>
      </c>
      <c r="AG20" s="16">
        <v>0.13</v>
      </c>
      <c r="AH20" s="16">
        <v>0.12155000000000001</v>
      </c>
      <c r="AI20" s="15">
        <v>14.219900000000001</v>
      </c>
      <c r="AJ20" s="16">
        <v>60.23</v>
      </c>
      <c r="AK20" s="20">
        <v>1.5</v>
      </c>
    </row>
    <row r="21" spans="1:37" ht="30" customHeight="1" x14ac:dyDescent="0.25">
      <c r="A21" s="13"/>
      <c r="B21" s="90" t="s">
        <v>373</v>
      </c>
      <c r="C21" s="91" t="s">
        <v>377</v>
      </c>
      <c r="D21" s="14"/>
      <c r="E21" s="15"/>
      <c r="F21" s="15"/>
      <c r="G21" s="15"/>
      <c r="H21" s="16"/>
      <c r="I21" s="17"/>
      <c r="J21" s="13"/>
      <c r="K21" s="267" t="s">
        <v>369</v>
      </c>
      <c r="L21" s="210"/>
      <c r="M21" s="25" t="s">
        <v>370</v>
      </c>
      <c r="N21" s="27">
        <v>0</v>
      </c>
      <c r="O21" s="25">
        <v>0</v>
      </c>
      <c r="P21" s="32">
        <v>0</v>
      </c>
      <c r="Q21" s="112">
        <v>0</v>
      </c>
      <c r="R21" s="112"/>
      <c r="T21" s="13"/>
      <c r="U21" s="90" t="s">
        <v>373</v>
      </c>
      <c r="V21" s="91" t="s">
        <v>377</v>
      </c>
      <c r="W21" s="14"/>
      <c r="X21" s="15"/>
      <c r="Y21" s="15"/>
      <c r="Z21" s="15"/>
      <c r="AA21" s="16"/>
      <c r="AB21" s="17"/>
      <c r="AC21" s="13"/>
      <c r="AD21" s="267" t="s">
        <v>369</v>
      </c>
      <c r="AE21" s="210"/>
      <c r="AF21" s="25" t="s">
        <v>370</v>
      </c>
      <c r="AG21" s="27">
        <v>0</v>
      </c>
      <c r="AH21" s="25">
        <v>0</v>
      </c>
      <c r="AI21" s="32">
        <v>0</v>
      </c>
      <c r="AJ21" s="112">
        <v>0</v>
      </c>
      <c r="AK21" s="112"/>
    </row>
    <row r="22" spans="1:37" x14ac:dyDescent="0.25">
      <c r="A22" s="13"/>
      <c r="B22" s="250" t="s">
        <v>36</v>
      </c>
      <c r="C22" s="249"/>
      <c r="D22" s="14">
        <v>20</v>
      </c>
      <c r="E22" s="15">
        <v>1.4</v>
      </c>
      <c r="F22" s="16">
        <v>0.36</v>
      </c>
      <c r="G22" s="15">
        <v>9.9</v>
      </c>
      <c r="H22" s="16">
        <v>45.6</v>
      </c>
      <c r="I22" s="21"/>
      <c r="J22" s="13"/>
      <c r="K22" s="260" t="s">
        <v>23</v>
      </c>
      <c r="L22" s="260"/>
      <c r="M22" s="14">
        <v>30</v>
      </c>
      <c r="N22" s="15">
        <v>2.9</v>
      </c>
      <c r="O22" s="16">
        <v>1.01</v>
      </c>
      <c r="P22" s="16">
        <v>15.6</v>
      </c>
      <c r="Q22" s="16">
        <v>79.099999999999994</v>
      </c>
      <c r="R22" s="20"/>
      <c r="T22" s="13"/>
      <c r="U22" s="250" t="s">
        <v>36</v>
      </c>
      <c r="V22" s="249"/>
      <c r="W22" s="14">
        <v>20</v>
      </c>
      <c r="X22" s="15">
        <v>1.4</v>
      </c>
      <c r="Y22" s="16">
        <v>0.36</v>
      </c>
      <c r="Z22" s="15">
        <v>9.9</v>
      </c>
      <c r="AA22" s="16">
        <v>45.6</v>
      </c>
      <c r="AB22" s="21"/>
      <c r="AC22" s="13"/>
      <c r="AD22" s="260" t="s">
        <v>23</v>
      </c>
      <c r="AE22" s="260"/>
      <c r="AF22" s="14">
        <v>30</v>
      </c>
      <c r="AG22" s="15">
        <v>2.9</v>
      </c>
      <c r="AH22" s="16">
        <v>1.01</v>
      </c>
      <c r="AI22" s="16">
        <v>15.6</v>
      </c>
      <c r="AJ22" s="16">
        <v>79.099999999999994</v>
      </c>
      <c r="AK22" s="20"/>
    </row>
    <row r="23" spans="1:37" x14ac:dyDescent="0.25">
      <c r="A23" s="13"/>
      <c r="B23" s="250" t="s">
        <v>23</v>
      </c>
      <c r="C23" s="249"/>
      <c r="D23" s="14">
        <v>20</v>
      </c>
      <c r="E23" s="15">
        <v>1.53</v>
      </c>
      <c r="F23" s="16">
        <v>0.54220000000000002</v>
      </c>
      <c r="G23" s="15">
        <v>9.7200000000000006</v>
      </c>
      <c r="H23" s="16">
        <v>48.64</v>
      </c>
      <c r="I23" s="21"/>
      <c r="J23" s="13"/>
      <c r="K23" s="260" t="s">
        <v>36</v>
      </c>
      <c r="L23" s="260"/>
      <c r="M23" s="14">
        <v>25</v>
      </c>
      <c r="N23" s="16">
        <v>1.47</v>
      </c>
      <c r="O23" s="16">
        <v>0.45</v>
      </c>
      <c r="P23" s="16">
        <v>13.11</v>
      </c>
      <c r="Q23" s="16">
        <v>59.634889999999999</v>
      </c>
      <c r="R23" s="20"/>
      <c r="T23" s="13"/>
      <c r="U23" s="250" t="s">
        <v>23</v>
      </c>
      <c r="V23" s="249"/>
      <c r="W23" s="14">
        <v>20</v>
      </c>
      <c r="X23" s="15">
        <v>1.53</v>
      </c>
      <c r="Y23" s="16">
        <v>0.54220000000000002</v>
      </c>
      <c r="Z23" s="15">
        <v>9.7200000000000006</v>
      </c>
      <c r="AA23" s="16">
        <v>48.64</v>
      </c>
      <c r="AB23" s="21"/>
      <c r="AC23" s="13"/>
      <c r="AD23" s="260" t="s">
        <v>36</v>
      </c>
      <c r="AE23" s="260"/>
      <c r="AF23" s="14">
        <v>25</v>
      </c>
      <c r="AG23" s="16">
        <v>1.47</v>
      </c>
      <c r="AH23" s="16">
        <v>0.45</v>
      </c>
      <c r="AI23" s="16">
        <v>13.11</v>
      </c>
      <c r="AJ23" s="16">
        <v>59.634889999999999</v>
      </c>
      <c r="AK23" s="20"/>
    </row>
    <row r="24" spans="1:37" x14ac:dyDescent="0.25">
      <c r="A24" s="261" t="s">
        <v>38</v>
      </c>
      <c r="B24" s="256"/>
      <c r="C24" s="256"/>
      <c r="D24" s="256"/>
      <c r="E24" s="256"/>
      <c r="F24" s="256"/>
      <c r="G24" s="256"/>
      <c r="H24" s="256"/>
      <c r="I24" s="257"/>
      <c r="J24" s="261"/>
      <c r="K24" s="256"/>
      <c r="L24" s="256"/>
      <c r="M24" s="256"/>
      <c r="N24" s="256"/>
      <c r="O24" s="256"/>
      <c r="P24" s="256"/>
      <c r="Q24" s="256"/>
      <c r="R24" s="257"/>
      <c r="T24" s="261" t="s">
        <v>38</v>
      </c>
      <c r="U24" s="256"/>
      <c r="V24" s="256"/>
      <c r="W24" s="256"/>
      <c r="X24" s="256"/>
      <c r="Y24" s="256"/>
      <c r="Z24" s="256"/>
      <c r="AA24" s="256"/>
      <c r="AB24" s="257"/>
      <c r="AC24" s="261"/>
      <c r="AD24" s="256"/>
      <c r="AE24" s="256"/>
      <c r="AF24" s="256"/>
      <c r="AG24" s="256"/>
      <c r="AH24" s="256"/>
      <c r="AI24" s="256"/>
      <c r="AJ24" s="256"/>
      <c r="AK24" s="257"/>
    </row>
    <row r="25" spans="1:37" x14ac:dyDescent="0.25">
      <c r="A25" s="13" t="s">
        <v>81</v>
      </c>
      <c r="B25" s="250" t="s">
        <v>82</v>
      </c>
      <c r="C25" s="249"/>
      <c r="D25" s="14">
        <v>60</v>
      </c>
      <c r="E25" s="15">
        <v>2.74</v>
      </c>
      <c r="F25" s="15">
        <v>3.3</v>
      </c>
      <c r="G25" s="15">
        <v>37.799999999999997</v>
      </c>
      <c r="H25" s="16">
        <v>190.2</v>
      </c>
      <c r="I25" s="20">
        <v>0.17</v>
      </c>
      <c r="J25" s="13" t="s">
        <v>81</v>
      </c>
      <c r="K25" s="260" t="s">
        <v>82</v>
      </c>
      <c r="L25" s="260"/>
      <c r="M25" s="14">
        <v>70</v>
      </c>
      <c r="N25" s="15">
        <v>3.2</v>
      </c>
      <c r="O25" s="14">
        <v>4.4400000000000004</v>
      </c>
      <c r="P25" s="15">
        <v>42</v>
      </c>
      <c r="Q25" s="16">
        <v>223</v>
      </c>
      <c r="R25" s="20">
        <v>0.19</v>
      </c>
      <c r="T25" s="13" t="s">
        <v>81</v>
      </c>
      <c r="U25" s="250" t="s">
        <v>82</v>
      </c>
      <c r="V25" s="249"/>
      <c r="W25" s="14">
        <v>60</v>
      </c>
      <c r="X25" s="15">
        <v>2.74</v>
      </c>
      <c r="Y25" s="15">
        <v>3.3</v>
      </c>
      <c r="Z25" s="15">
        <v>37.799999999999997</v>
      </c>
      <c r="AA25" s="16">
        <v>190.2</v>
      </c>
      <c r="AB25" s="20">
        <v>0.17</v>
      </c>
      <c r="AC25" s="13" t="s">
        <v>81</v>
      </c>
      <c r="AD25" s="260" t="s">
        <v>82</v>
      </c>
      <c r="AE25" s="260"/>
      <c r="AF25" s="14">
        <v>70</v>
      </c>
      <c r="AG25" s="15">
        <v>3.2</v>
      </c>
      <c r="AH25" s="14">
        <v>4.4400000000000004</v>
      </c>
      <c r="AI25" s="15">
        <v>42</v>
      </c>
      <c r="AJ25" s="16">
        <v>223</v>
      </c>
      <c r="AK25" s="20">
        <v>0.19</v>
      </c>
    </row>
    <row r="26" spans="1:37" x14ac:dyDescent="0.25">
      <c r="A26" s="30"/>
      <c r="B26" s="209" t="s">
        <v>83</v>
      </c>
      <c r="C26" s="210"/>
      <c r="D26" s="25">
        <v>160</v>
      </c>
      <c r="E26" s="26">
        <v>4.3</v>
      </c>
      <c r="F26" s="26">
        <v>4.8</v>
      </c>
      <c r="G26" s="26">
        <v>7.1</v>
      </c>
      <c r="H26" s="27">
        <v>90</v>
      </c>
      <c r="I26" s="28">
        <v>12.8</v>
      </c>
      <c r="J26" s="30"/>
      <c r="K26" s="209" t="s">
        <v>83</v>
      </c>
      <c r="L26" s="210"/>
      <c r="M26" s="25">
        <v>185</v>
      </c>
      <c r="N26" s="26">
        <v>5.2</v>
      </c>
      <c r="O26" s="26">
        <v>5.84</v>
      </c>
      <c r="P26" s="26">
        <v>8.5</v>
      </c>
      <c r="Q26" s="27">
        <v>108</v>
      </c>
      <c r="R26" s="32">
        <v>14.5</v>
      </c>
      <c r="T26" s="30"/>
      <c r="U26" s="209" t="s">
        <v>83</v>
      </c>
      <c r="V26" s="210"/>
      <c r="W26" s="25">
        <v>160</v>
      </c>
      <c r="X26" s="26">
        <v>4.3</v>
      </c>
      <c r="Y26" s="26">
        <v>4.8</v>
      </c>
      <c r="Z26" s="26">
        <v>7.1</v>
      </c>
      <c r="AA26" s="27">
        <v>90</v>
      </c>
      <c r="AB26" s="28">
        <v>12.8</v>
      </c>
      <c r="AC26" s="30"/>
      <c r="AD26" s="209" t="s">
        <v>83</v>
      </c>
      <c r="AE26" s="210"/>
      <c r="AF26" s="25">
        <v>185</v>
      </c>
      <c r="AG26" s="26">
        <v>5.2</v>
      </c>
      <c r="AH26" s="26">
        <v>5.84</v>
      </c>
      <c r="AI26" s="26">
        <v>8.5</v>
      </c>
      <c r="AJ26" s="27">
        <v>108</v>
      </c>
      <c r="AK26" s="32">
        <v>14.5</v>
      </c>
    </row>
    <row r="27" spans="1:37" x14ac:dyDescent="0.25">
      <c r="A27" s="261" t="s">
        <v>42</v>
      </c>
      <c r="B27" s="256"/>
      <c r="C27" s="256"/>
      <c r="D27" s="256"/>
      <c r="E27" s="256"/>
      <c r="F27" s="256"/>
      <c r="G27" s="256"/>
      <c r="H27" s="256"/>
      <c r="I27" s="257"/>
      <c r="J27" s="261"/>
      <c r="K27" s="256"/>
      <c r="L27" s="256"/>
      <c r="M27" s="256"/>
      <c r="N27" s="256"/>
      <c r="O27" s="256"/>
      <c r="P27" s="256"/>
      <c r="Q27" s="256"/>
      <c r="R27" s="257"/>
      <c r="T27" s="261" t="s">
        <v>42</v>
      </c>
      <c r="U27" s="256"/>
      <c r="V27" s="256"/>
      <c r="W27" s="256"/>
      <c r="X27" s="256"/>
      <c r="Y27" s="256"/>
      <c r="Z27" s="256"/>
      <c r="AA27" s="256"/>
      <c r="AB27" s="257"/>
      <c r="AC27" s="261"/>
      <c r="AD27" s="256"/>
      <c r="AE27" s="256"/>
      <c r="AF27" s="256"/>
      <c r="AG27" s="256"/>
      <c r="AH27" s="256"/>
      <c r="AI27" s="256"/>
      <c r="AJ27" s="256"/>
      <c r="AK27" s="257"/>
    </row>
    <row r="28" spans="1:37" x14ac:dyDescent="0.25">
      <c r="A28" s="13">
        <v>45</v>
      </c>
      <c r="B28" s="250" t="s">
        <v>84</v>
      </c>
      <c r="C28" s="249"/>
      <c r="D28" s="14">
        <v>40</v>
      </c>
      <c r="E28" s="15">
        <v>0.5</v>
      </c>
      <c r="F28" s="15">
        <v>3</v>
      </c>
      <c r="G28" s="15">
        <v>3.3</v>
      </c>
      <c r="H28" s="16">
        <v>52.3</v>
      </c>
      <c r="I28" s="17">
        <v>2.9</v>
      </c>
      <c r="J28" s="13">
        <v>45</v>
      </c>
      <c r="K28" s="260" t="s">
        <v>84</v>
      </c>
      <c r="L28" s="260"/>
      <c r="M28" s="14">
        <v>60</v>
      </c>
      <c r="N28" s="15">
        <v>0.8</v>
      </c>
      <c r="O28" s="15">
        <v>4.54</v>
      </c>
      <c r="P28" s="15">
        <v>5</v>
      </c>
      <c r="Q28" s="16">
        <v>78.55</v>
      </c>
      <c r="R28" s="17">
        <v>4.3</v>
      </c>
      <c r="T28" s="13">
        <v>45</v>
      </c>
      <c r="U28" s="250" t="s">
        <v>84</v>
      </c>
      <c r="V28" s="249"/>
      <c r="W28" s="14">
        <v>40</v>
      </c>
      <c r="X28" s="15">
        <v>0.5</v>
      </c>
      <c r="Y28" s="15">
        <v>3</v>
      </c>
      <c r="Z28" s="15">
        <v>3.3</v>
      </c>
      <c r="AA28" s="16">
        <v>52.3</v>
      </c>
      <c r="AB28" s="17">
        <v>2.9</v>
      </c>
      <c r="AC28" s="13">
        <v>45</v>
      </c>
      <c r="AD28" s="260" t="s">
        <v>84</v>
      </c>
      <c r="AE28" s="260"/>
      <c r="AF28" s="14">
        <v>60</v>
      </c>
      <c r="AG28" s="15">
        <v>0.8</v>
      </c>
      <c r="AH28" s="15">
        <v>4.54</v>
      </c>
      <c r="AI28" s="15">
        <v>5</v>
      </c>
      <c r="AJ28" s="16">
        <v>78.55</v>
      </c>
      <c r="AK28" s="17">
        <v>4.3</v>
      </c>
    </row>
    <row r="29" spans="1:37" x14ac:dyDescent="0.25">
      <c r="A29" s="13">
        <v>258</v>
      </c>
      <c r="B29" s="250" t="s">
        <v>85</v>
      </c>
      <c r="C29" s="249"/>
      <c r="D29" s="14">
        <v>55</v>
      </c>
      <c r="E29" s="15">
        <v>6.24</v>
      </c>
      <c r="F29" s="15">
        <v>2.2000000000000002</v>
      </c>
      <c r="G29" s="15">
        <v>5.8</v>
      </c>
      <c r="H29" s="16">
        <v>82.6</v>
      </c>
      <c r="I29" s="17">
        <v>0.1</v>
      </c>
      <c r="J29" s="13">
        <v>258</v>
      </c>
      <c r="K29" s="260" t="s">
        <v>85</v>
      </c>
      <c r="L29" s="260"/>
      <c r="M29" s="14">
        <v>70</v>
      </c>
      <c r="N29" s="15">
        <v>7.8</v>
      </c>
      <c r="O29" s="15">
        <v>2.8439999999999999</v>
      </c>
      <c r="P29" s="15">
        <v>7.4</v>
      </c>
      <c r="Q29" s="16">
        <v>105.12</v>
      </c>
      <c r="R29" s="20">
        <v>0.12</v>
      </c>
      <c r="T29" s="13">
        <v>258</v>
      </c>
      <c r="U29" s="250" t="s">
        <v>85</v>
      </c>
      <c r="V29" s="249"/>
      <c r="W29" s="14">
        <v>55</v>
      </c>
      <c r="X29" s="15">
        <v>6.24</v>
      </c>
      <c r="Y29" s="15">
        <v>2.2000000000000002</v>
      </c>
      <c r="Z29" s="15">
        <v>5.8</v>
      </c>
      <c r="AA29" s="16">
        <v>82.6</v>
      </c>
      <c r="AB29" s="17">
        <v>0.1</v>
      </c>
      <c r="AC29" s="13">
        <v>258</v>
      </c>
      <c r="AD29" s="260" t="s">
        <v>85</v>
      </c>
      <c r="AE29" s="260"/>
      <c r="AF29" s="14">
        <v>70</v>
      </c>
      <c r="AG29" s="15">
        <v>7.8</v>
      </c>
      <c r="AH29" s="15">
        <v>2.8439999999999999</v>
      </c>
      <c r="AI29" s="15">
        <v>7.4</v>
      </c>
      <c r="AJ29" s="16">
        <v>105.12</v>
      </c>
      <c r="AK29" s="20">
        <v>0.12</v>
      </c>
    </row>
    <row r="30" spans="1:37" x14ac:dyDescent="0.25">
      <c r="A30" s="13">
        <v>350</v>
      </c>
      <c r="B30" s="250" t="s">
        <v>86</v>
      </c>
      <c r="C30" s="249"/>
      <c r="D30" s="14">
        <v>20</v>
      </c>
      <c r="E30" s="15">
        <v>0.6</v>
      </c>
      <c r="F30" s="15">
        <v>2.6</v>
      </c>
      <c r="G30" s="15">
        <v>1.8</v>
      </c>
      <c r="H30" s="16">
        <v>26.8</v>
      </c>
      <c r="I30" s="17">
        <v>0.3</v>
      </c>
      <c r="J30" s="30">
        <v>350</v>
      </c>
      <c r="K30" s="228" t="s">
        <v>86</v>
      </c>
      <c r="L30" s="228"/>
      <c r="M30" s="25">
        <v>25</v>
      </c>
      <c r="N30" s="27">
        <v>0.8</v>
      </c>
      <c r="O30" s="26">
        <v>3.3443999999999998</v>
      </c>
      <c r="P30" s="27">
        <v>2.2999999999999998</v>
      </c>
      <c r="Q30" s="27">
        <v>34</v>
      </c>
      <c r="R30" s="32">
        <v>0.37</v>
      </c>
      <c r="T30" s="13">
        <v>350</v>
      </c>
      <c r="U30" s="250" t="s">
        <v>86</v>
      </c>
      <c r="V30" s="249"/>
      <c r="W30" s="14">
        <v>20</v>
      </c>
      <c r="X30" s="15">
        <v>0.6</v>
      </c>
      <c r="Y30" s="15">
        <v>2.6</v>
      </c>
      <c r="Z30" s="15">
        <v>1.8</v>
      </c>
      <c r="AA30" s="16">
        <v>26.8</v>
      </c>
      <c r="AB30" s="17">
        <v>0.3</v>
      </c>
      <c r="AC30" s="30">
        <v>350</v>
      </c>
      <c r="AD30" s="228" t="s">
        <v>86</v>
      </c>
      <c r="AE30" s="228"/>
      <c r="AF30" s="25">
        <v>25</v>
      </c>
      <c r="AG30" s="27">
        <v>0.8</v>
      </c>
      <c r="AH30" s="26">
        <v>3.3443999999999998</v>
      </c>
      <c r="AI30" s="27">
        <v>2.2999999999999998</v>
      </c>
      <c r="AJ30" s="27">
        <v>34</v>
      </c>
      <c r="AK30" s="32">
        <v>0.37</v>
      </c>
    </row>
    <row r="31" spans="1:37" x14ac:dyDescent="0.25">
      <c r="A31" s="13">
        <v>321</v>
      </c>
      <c r="B31" s="250" t="s">
        <v>87</v>
      </c>
      <c r="C31" s="249"/>
      <c r="D31" s="14">
        <v>100</v>
      </c>
      <c r="E31" s="15">
        <v>2</v>
      </c>
      <c r="F31" s="15">
        <v>4.9000000000000004</v>
      </c>
      <c r="G31" s="15">
        <v>11.6</v>
      </c>
      <c r="H31" s="16">
        <v>106</v>
      </c>
      <c r="I31" s="17">
        <v>5.5</v>
      </c>
      <c r="J31" s="13">
        <v>321</v>
      </c>
      <c r="K31" s="260" t="s">
        <v>87</v>
      </c>
      <c r="L31" s="260"/>
      <c r="M31" s="14">
        <v>110</v>
      </c>
      <c r="N31" s="15">
        <v>2.2000000000000002</v>
      </c>
      <c r="O31" s="15">
        <v>5.0999999999999996</v>
      </c>
      <c r="P31" s="15">
        <v>12.8</v>
      </c>
      <c r="Q31" s="16">
        <v>116</v>
      </c>
      <c r="R31" s="20">
        <v>6</v>
      </c>
      <c r="T31" s="13">
        <v>321</v>
      </c>
      <c r="U31" s="250" t="s">
        <v>87</v>
      </c>
      <c r="V31" s="249"/>
      <c r="W31" s="14">
        <v>100</v>
      </c>
      <c r="X31" s="15">
        <v>2</v>
      </c>
      <c r="Y31" s="15">
        <v>4.9000000000000004</v>
      </c>
      <c r="Z31" s="15">
        <v>11.6</v>
      </c>
      <c r="AA31" s="16">
        <v>106</v>
      </c>
      <c r="AB31" s="17">
        <v>5.5</v>
      </c>
      <c r="AC31" s="13">
        <v>321</v>
      </c>
      <c r="AD31" s="260" t="s">
        <v>87</v>
      </c>
      <c r="AE31" s="260"/>
      <c r="AF31" s="14">
        <v>110</v>
      </c>
      <c r="AG31" s="15">
        <v>2.2000000000000002</v>
      </c>
      <c r="AH31" s="15">
        <v>5.0999999999999996</v>
      </c>
      <c r="AI31" s="15">
        <v>12.8</v>
      </c>
      <c r="AJ31" s="16">
        <v>116</v>
      </c>
      <c r="AK31" s="20">
        <v>6</v>
      </c>
    </row>
    <row r="32" spans="1:37" x14ac:dyDescent="0.25">
      <c r="A32" s="13"/>
      <c r="B32" s="250" t="s">
        <v>23</v>
      </c>
      <c r="C32" s="249"/>
      <c r="D32" s="14">
        <v>20</v>
      </c>
      <c r="E32" s="15">
        <v>1.51</v>
      </c>
      <c r="F32" s="16">
        <v>0.54220000000000002</v>
      </c>
      <c r="G32" s="15">
        <v>9.7200000000000006</v>
      </c>
      <c r="H32" s="16">
        <v>48.64</v>
      </c>
      <c r="I32" s="21"/>
      <c r="J32" s="13"/>
      <c r="K32" s="260" t="s">
        <v>36</v>
      </c>
      <c r="L32" s="260"/>
      <c r="M32" s="14">
        <v>25</v>
      </c>
      <c r="N32" s="16">
        <v>1.47</v>
      </c>
      <c r="O32" s="16">
        <v>0.45</v>
      </c>
      <c r="P32" s="16">
        <v>13.11</v>
      </c>
      <c r="Q32" s="16">
        <v>59.634889999999999</v>
      </c>
      <c r="R32" s="20"/>
      <c r="T32" s="13"/>
      <c r="U32" s="250" t="s">
        <v>23</v>
      </c>
      <c r="V32" s="249"/>
      <c r="W32" s="14">
        <v>20</v>
      </c>
      <c r="X32" s="15">
        <v>1.51</v>
      </c>
      <c r="Y32" s="16">
        <v>0.54220000000000002</v>
      </c>
      <c r="Z32" s="15">
        <v>9.7200000000000006</v>
      </c>
      <c r="AA32" s="16">
        <v>48.64</v>
      </c>
      <c r="AB32" s="21"/>
      <c r="AC32" s="13"/>
      <c r="AD32" s="260" t="s">
        <v>36</v>
      </c>
      <c r="AE32" s="260"/>
      <c r="AF32" s="14">
        <v>25</v>
      </c>
      <c r="AG32" s="16">
        <v>1.47</v>
      </c>
      <c r="AH32" s="16">
        <v>0.45</v>
      </c>
      <c r="AI32" s="16">
        <v>13.11</v>
      </c>
      <c r="AJ32" s="16">
        <v>59.634889999999999</v>
      </c>
      <c r="AK32" s="20"/>
    </row>
    <row r="33" spans="1:37" x14ac:dyDescent="0.25">
      <c r="A33" s="13"/>
      <c r="B33" s="250" t="s">
        <v>36</v>
      </c>
      <c r="C33" s="249"/>
      <c r="D33" s="14">
        <v>20</v>
      </c>
      <c r="E33" s="15">
        <v>1</v>
      </c>
      <c r="F33" s="16">
        <v>0.36</v>
      </c>
      <c r="G33" s="15">
        <v>9.9</v>
      </c>
      <c r="H33" s="16">
        <v>45.6</v>
      </c>
      <c r="I33" s="21"/>
      <c r="J33" s="13"/>
      <c r="K33" s="260" t="s">
        <v>23</v>
      </c>
      <c r="L33" s="260"/>
      <c r="M33" s="14">
        <v>20</v>
      </c>
      <c r="N33" s="15">
        <v>1.5</v>
      </c>
      <c r="O33" s="16">
        <v>0.54220000000000002</v>
      </c>
      <c r="P33" s="15">
        <v>9.7200000000000006</v>
      </c>
      <c r="Q33" s="16">
        <v>48.64</v>
      </c>
      <c r="R33" s="21"/>
      <c r="T33" s="13"/>
      <c r="U33" s="250" t="s">
        <v>36</v>
      </c>
      <c r="V33" s="249"/>
      <c r="W33" s="14">
        <v>20</v>
      </c>
      <c r="X33" s="15">
        <v>1</v>
      </c>
      <c r="Y33" s="16">
        <v>0.36</v>
      </c>
      <c r="Z33" s="15">
        <v>9.9</v>
      </c>
      <c r="AA33" s="16">
        <v>45.6</v>
      </c>
      <c r="AB33" s="21"/>
      <c r="AC33" s="13"/>
      <c r="AD33" s="260" t="s">
        <v>23</v>
      </c>
      <c r="AE33" s="260"/>
      <c r="AF33" s="14">
        <v>20</v>
      </c>
      <c r="AG33" s="15">
        <v>1.5</v>
      </c>
      <c r="AH33" s="16">
        <v>0.54220000000000002</v>
      </c>
      <c r="AI33" s="15">
        <v>9.7200000000000006</v>
      </c>
      <c r="AJ33" s="16">
        <v>48.64</v>
      </c>
      <c r="AK33" s="21"/>
    </row>
    <row r="34" spans="1:37" ht="15.75" thickBot="1" x14ac:dyDescent="0.3">
      <c r="A34" s="13">
        <v>378</v>
      </c>
      <c r="B34" s="268" t="s">
        <v>394</v>
      </c>
      <c r="C34" s="241"/>
      <c r="D34" s="14">
        <v>150</v>
      </c>
      <c r="E34" s="16">
        <v>0.22</v>
      </c>
      <c r="F34" s="15">
        <v>0</v>
      </c>
      <c r="G34" s="15">
        <v>26</v>
      </c>
      <c r="H34" s="16">
        <v>110.2</v>
      </c>
      <c r="I34" s="17">
        <v>6.5</v>
      </c>
      <c r="J34" s="13">
        <v>393</v>
      </c>
      <c r="K34" s="260" t="s">
        <v>46</v>
      </c>
      <c r="L34" s="260"/>
      <c r="M34" s="33" t="s">
        <v>280</v>
      </c>
      <c r="N34" s="16">
        <v>0.15</v>
      </c>
      <c r="O34" s="16">
        <v>0</v>
      </c>
      <c r="P34" s="16">
        <v>9.5</v>
      </c>
      <c r="Q34" s="16">
        <v>40.1</v>
      </c>
      <c r="R34" s="20">
        <v>2.5</v>
      </c>
      <c r="T34" s="13">
        <v>378</v>
      </c>
      <c r="U34" s="268" t="s">
        <v>394</v>
      </c>
      <c r="V34" s="241"/>
      <c r="W34" s="14">
        <v>150</v>
      </c>
      <c r="X34" s="16">
        <v>0.22</v>
      </c>
      <c r="Y34" s="15">
        <v>0</v>
      </c>
      <c r="Z34" s="15">
        <v>26</v>
      </c>
      <c r="AA34" s="16">
        <v>110.2</v>
      </c>
      <c r="AB34" s="17">
        <v>6.5</v>
      </c>
      <c r="AC34" s="13">
        <v>393</v>
      </c>
      <c r="AD34" s="260" t="s">
        <v>46</v>
      </c>
      <c r="AE34" s="260"/>
      <c r="AF34" s="33" t="s">
        <v>280</v>
      </c>
      <c r="AG34" s="16">
        <v>0.15</v>
      </c>
      <c r="AH34" s="16">
        <v>0</v>
      </c>
      <c r="AI34" s="16">
        <v>9.5</v>
      </c>
      <c r="AJ34" s="16">
        <v>40.1</v>
      </c>
      <c r="AK34" s="20">
        <v>2.5</v>
      </c>
    </row>
    <row r="35" spans="1:37" ht="122.45" customHeight="1" x14ac:dyDescent="0.25">
      <c r="A35" s="269" t="s">
        <v>89</v>
      </c>
      <c r="B35" s="270"/>
      <c r="C35" s="270"/>
      <c r="D35" s="271"/>
      <c r="E35" s="238" t="s">
        <v>90</v>
      </c>
      <c r="F35" s="238"/>
      <c r="G35" s="238"/>
      <c r="H35" s="237" t="s">
        <v>12</v>
      </c>
      <c r="I35" s="34" t="s">
        <v>13</v>
      </c>
      <c r="J35" s="269" t="s">
        <v>290</v>
      </c>
      <c r="K35" s="270"/>
      <c r="L35" s="270"/>
      <c r="M35" s="271"/>
      <c r="N35" s="238" t="s">
        <v>11</v>
      </c>
      <c r="O35" s="238"/>
      <c r="P35" s="238"/>
      <c r="Q35" s="237" t="s">
        <v>12</v>
      </c>
      <c r="R35" s="34" t="s">
        <v>13</v>
      </c>
      <c r="T35" s="269" t="s">
        <v>89</v>
      </c>
      <c r="U35" s="270"/>
      <c r="V35" s="270"/>
      <c r="W35" s="271"/>
      <c r="X35" s="238" t="s">
        <v>90</v>
      </c>
      <c r="Y35" s="238"/>
      <c r="Z35" s="238"/>
      <c r="AA35" s="237" t="s">
        <v>12</v>
      </c>
      <c r="AB35" s="34" t="s">
        <v>13</v>
      </c>
      <c r="AC35" s="269" t="s">
        <v>290</v>
      </c>
      <c r="AD35" s="270"/>
      <c r="AE35" s="270"/>
      <c r="AF35" s="271"/>
      <c r="AG35" s="238" t="s">
        <v>11</v>
      </c>
      <c r="AH35" s="238"/>
      <c r="AI35" s="238"/>
      <c r="AJ35" s="237" t="s">
        <v>12</v>
      </c>
      <c r="AK35" s="34" t="s">
        <v>13</v>
      </c>
    </row>
    <row r="36" spans="1:37" hidden="1" x14ac:dyDescent="0.25">
      <c r="A36" s="272"/>
      <c r="B36" s="273"/>
      <c r="C36" s="273"/>
      <c r="D36" s="274"/>
      <c r="E36" s="111" t="s">
        <v>14</v>
      </c>
      <c r="F36" s="111" t="s">
        <v>15</v>
      </c>
      <c r="G36" s="111" t="s">
        <v>16</v>
      </c>
      <c r="H36" s="239"/>
      <c r="I36" s="36" t="s">
        <v>17</v>
      </c>
      <c r="J36" s="272"/>
      <c r="K36" s="273"/>
      <c r="L36" s="273"/>
      <c r="M36" s="274"/>
      <c r="N36" s="111" t="s">
        <v>14</v>
      </c>
      <c r="O36" s="111" t="s">
        <v>15</v>
      </c>
      <c r="P36" s="111" t="s">
        <v>16</v>
      </c>
      <c r="Q36" s="239"/>
      <c r="R36" s="36" t="s">
        <v>17</v>
      </c>
      <c r="T36" s="272"/>
      <c r="U36" s="273"/>
      <c r="V36" s="273"/>
      <c r="W36" s="274"/>
      <c r="X36" s="111" t="s">
        <v>14</v>
      </c>
      <c r="Y36" s="111" t="s">
        <v>15</v>
      </c>
      <c r="Z36" s="111" t="s">
        <v>16</v>
      </c>
      <c r="AA36" s="239"/>
      <c r="AB36" s="36" t="s">
        <v>17</v>
      </c>
      <c r="AC36" s="272"/>
      <c r="AD36" s="273"/>
      <c r="AE36" s="273"/>
      <c r="AF36" s="274"/>
      <c r="AG36" s="111" t="s">
        <v>14</v>
      </c>
      <c r="AH36" s="111" t="s">
        <v>15</v>
      </c>
      <c r="AI36" s="111" t="s">
        <v>16</v>
      </c>
      <c r="AJ36" s="239"/>
      <c r="AK36" s="36" t="s">
        <v>17</v>
      </c>
    </row>
    <row r="37" spans="1:37" ht="22.15" customHeight="1" thickBot="1" x14ac:dyDescent="0.3">
      <c r="A37" s="275"/>
      <c r="B37" s="276"/>
      <c r="C37" s="276"/>
      <c r="D37" s="277"/>
      <c r="E37" s="37">
        <f>E34+E33+E32+E31+E30+E29+E28+E26+E25+E23+E22+E20+E19+E18+E17+E15+E13+E12+E11+E10+E9</f>
        <v>49.4</v>
      </c>
      <c r="F37" s="37">
        <f>F34+F33+F32+F31+F30+F29+F28+F26+F25+F23+F22+F20+F19+F18+F17+F15+F13+F12+F11+F10+F9</f>
        <v>51.646600000000021</v>
      </c>
      <c r="G37" s="37">
        <f>G34+G33+G32+G31+G30+G29+G28+G26+G25+G23+G22+G20+G19+G18+G17+G15+G13+G12+G11+G10+G9</f>
        <v>205.56</v>
      </c>
      <c r="H37" s="37">
        <f>H34+H33+H32+H31+H30+H29+H28+H26+H25+H23+H22+H20+H19+H18+H17+H15+H13+H12+H11+H10+H9</f>
        <v>1492.42</v>
      </c>
      <c r="I37" s="38">
        <f>I34+I33+I32+I31+I30+I29+I28+I26+I25+I23+I22+I20+I19+I18+I17+I15+I13+I12+I11+I10+I9</f>
        <v>60.070000000000007</v>
      </c>
      <c r="J37" s="275"/>
      <c r="K37" s="276"/>
      <c r="L37" s="276"/>
      <c r="M37" s="277"/>
      <c r="N37" s="37">
        <f>N34+N33+N32+N31+N30+N29+N28+N26+N25+N23+N22+N20+N19+N18+N17+N15+N13+N12+N11+N10+N9</f>
        <v>63.039999999999992</v>
      </c>
      <c r="O37" s="37">
        <f>O34+O33+O32+O31+O30+O29+O28+O26+O25+O23+O22+O20+O19+O18+O17+O15+O13+O12+O11+O10+O9</f>
        <v>69.641350000000003</v>
      </c>
      <c r="P37" s="37">
        <f>P34+P33+P32+P31+P30+P29+P28+P26+P25+P23+P22+P20+P19+P18+P17+P15+P13+P12+P11+P10+P9</f>
        <v>227.53989999999996</v>
      </c>
      <c r="Q37" s="37">
        <f>Q34+Q33+Q32+Q31+Q30+Q29+Q28+Q26+Q25+Q23+Q22+Q20+Q19+Q18+Q17+Q15+Q13+Q12+Q11+Q10+Q9</f>
        <v>1785.6597799999997</v>
      </c>
      <c r="R37" s="38">
        <f>R34+R33+R32+R31+R30+R29+R28+R26+R25+R23+R22+R20+R19+R18+R17+R15+R13+R12+R11+R10+R9</f>
        <v>64.14</v>
      </c>
      <c r="T37" s="275"/>
      <c r="U37" s="276"/>
      <c r="V37" s="276"/>
      <c r="W37" s="277"/>
      <c r="X37" s="37">
        <f>X34+X33+X32+X31+X30+X29+X28+X26+X25+X23+X22+X20+X19+X18+X17+X15+X13+X12+X11+X10+X9</f>
        <v>49.4</v>
      </c>
      <c r="Y37" s="37">
        <f>Y34+Y33+Y32+Y31+Y30+Y29+Y28+Y26+Y25+Y23+Y22+Y20+Y19+Y18+Y17+Y15+Y13+Y12+Y11+Y10+Y9</f>
        <v>51.646600000000021</v>
      </c>
      <c r="Z37" s="37">
        <f>Z34+Z33+Z32+Z31+Z30+Z29+Z28+Z26+Z25+Z23+Z22+Z20+Z19+Z18+Z17+Z15+Z13+Z12+Z11+Z10+Z9</f>
        <v>205.56</v>
      </c>
      <c r="AA37" s="37">
        <f>AA34+AA33+AA32+AA31+AA30+AA29+AA28+AA26+AA25+AA23+AA22+AA20+AA19+AA18+AA17+AA15+AA13+AA12+AA11+AA10+AA9</f>
        <v>1492.42</v>
      </c>
      <c r="AB37" s="38">
        <f>AB34+AB33+AB32+AB31+AB30+AB29+AB28+AB26+AB25+AB23+AB22+AB20+AB19+AB18+AB17+AB15+AB13+AB12+AB11+AB10+AB9</f>
        <v>60.070000000000007</v>
      </c>
      <c r="AC37" s="275"/>
      <c r="AD37" s="276"/>
      <c r="AE37" s="276"/>
      <c r="AF37" s="277"/>
      <c r="AG37" s="37">
        <f>AG34+AG33+AG32+AG31+AG30+AG29+AG28+AG26+AG25+AG23+AG22+AG20+AG19+AG18+AG17+AG15+AG13+AG12+AG11+AG10+AG9</f>
        <v>63.039999999999992</v>
      </c>
      <c r="AH37" s="37">
        <f>AH34+AH33+AH32+AH31+AH30+AH29+AH28+AH26+AH25+AH23+AH22+AH20+AH19+AH18+AH17+AH15+AH13+AH12+AH11+AH10+AH9</f>
        <v>69.641350000000003</v>
      </c>
      <c r="AI37" s="37">
        <f>AI34+AI33+AI32+AI31+AI30+AI29+AI28+AI26+AI25+AI23+AI22+AI20+AI19+AI18+AI17+AI15+AI13+AI12+AI11+AI10+AI9</f>
        <v>227.53989999999996</v>
      </c>
      <c r="AJ37" s="37">
        <f>AJ34+AJ33+AJ32+AJ31+AJ30+AJ29+AJ28+AJ26+AJ25+AJ23+AJ22+AJ20+AJ19+AJ18+AJ17+AJ15+AJ13+AJ12+AJ11+AJ10+AJ9</f>
        <v>1785.6597799999997</v>
      </c>
      <c r="AK37" s="38">
        <f>AK34+AK33+AK32+AK31+AK30+AK29+AK28+AK26+AK25+AK23+AK22+AK20+AK19+AK18+AK17+AK15+AK13+AK12+AK11+AK10+AK9</f>
        <v>64.14</v>
      </c>
    </row>
  </sheetData>
  <mergeCells count="142">
    <mergeCell ref="T35:W37"/>
    <mergeCell ref="X35:Z35"/>
    <mergeCell ref="AA35:AA36"/>
    <mergeCell ref="AC35:AF37"/>
    <mergeCell ref="AG35:AI35"/>
    <mergeCell ref="AJ35:AJ36"/>
    <mergeCell ref="U32:V32"/>
    <mergeCell ref="AD32:AE32"/>
    <mergeCell ref="U33:V33"/>
    <mergeCell ref="AD33:AE33"/>
    <mergeCell ref="U34:V34"/>
    <mergeCell ref="AD34:AE34"/>
    <mergeCell ref="U29:V29"/>
    <mergeCell ref="AD29:AE29"/>
    <mergeCell ref="U30:V30"/>
    <mergeCell ref="AD30:AE30"/>
    <mergeCell ref="U31:V31"/>
    <mergeCell ref="AD31:AE31"/>
    <mergeCell ref="U26:V26"/>
    <mergeCell ref="AD26:AE26"/>
    <mergeCell ref="T27:AB27"/>
    <mergeCell ref="AC27:AK27"/>
    <mergeCell ref="U28:V28"/>
    <mergeCell ref="AD28:AE28"/>
    <mergeCell ref="U23:V23"/>
    <mergeCell ref="AD23:AE23"/>
    <mergeCell ref="T24:AB24"/>
    <mergeCell ref="AC24:AK24"/>
    <mergeCell ref="U25:V25"/>
    <mergeCell ref="AD25:AE25"/>
    <mergeCell ref="U19:V19"/>
    <mergeCell ref="AD19:AE19"/>
    <mergeCell ref="U20:V20"/>
    <mergeCell ref="AD20:AE20"/>
    <mergeCell ref="AD21:AE21"/>
    <mergeCell ref="U22:V22"/>
    <mergeCell ref="AD22:AE22"/>
    <mergeCell ref="T16:AB16"/>
    <mergeCell ref="AC16:AK16"/>
    <mergeCell ref="U17:V17"/>
    <mergeCell ref="AD17:AE17"/>
    <mergeCell ref="U18:V18"/>
    <mergeCell ref="AD18:AE18"/>
    <mergeCell ref="U13:V13"/>
    <mergeCell ref="AD13:AE13"/>
    <mergeCell ref="T14:AB14"/>
    <mergeCell ref="AC14:AK14"/>
    <mergeCell ref="U15:V15"/>
    <mergeCell ref="AD15:AE15"/>
    <mergeCell ref="U10:V10"/>
    <mergeCell ref="AD10:AE10"/>
    <mergeCell ref="U11:V11"/>
    <mergeCell ref="AD11:AE11"/>
    <mergeCell ref="U12:V12"/>
    <mergeCell ref="AD12:AE12"/>
    <mergeCell ref="AG6:AI6"/>
    <mergeCell ref="AJ6:AJ7"/>
    <mergeCell ref="T8:AB8"/>
    <mergeCell ref="AC8:AK8"/>
    <mergeCell ref="U9:V9"/>
    <mergeCell ref="AD9:AE9"/>
    <mergeCell ref="W3:AA3"/>
    <mergeCell ref="AF3:AJ3"/>
    <mergeCell ref="T6:T7"/>
    <mergeCell ref="U6:V7"/>
    <mergeCell ref="W6:W7"/>
    <mergeCell ref="X6:Z6"/>
    <mergeCell ref="AA6:AA7"/>
    <mergeCell ref="AC6:AC7"/>
    <mergeCell ref="AD6:AE7"/>
    <mergeCell ref="AF6:AF7"/>
    <mergeCell ref="A35:D37"/>
    <mergeCell ref="E35:G35"/>
    <mergeCell ref="H35:H36"/>
    <mergeCell ref="J35:M37"/>
    <mergeCell ref="N35:P35"/>
    <mergeCell ref="Q35:Q36"/>
    <mergeCell ref="B32:C32"/>
    <mergeCell ref="K32:L32"/>
    <mergeCell ref="B33:C33"/>
    <mergeCell ref="K33:L33"/>
    <mergeCell ref="B34:C34"/>
    <mergeCell ref="K34:L34"/>
    <mergeCell ref="B29:C29"/>
    <mergeCell ref="K29:L29"/>
    <mergeCell ref="B30:C30"/>
    <mergeCell ref="K30:L30"/>
    <mergeCell ref="B31:C31"/>
    <mergeCell ref="K31:L31"/>
    <mergeCell ref="B26:C26"/>
    <mergeCell ref="K26:L26"/>
    <mergeCell ref="A27:I27"/>
    <mergeCell ref="J27:R27"/>
    <mergeCell ref="B28:C28"/>
    <mergeCell ref="K28:L28"/>
    <mergeCell ref="B23:C23"/>
    <mergeCell ref="K23:L23"/>
    <mergeCell ref="A24:I24"/>
    <mergeCell ref="J24:R24"/>
    <mergeCell ref="B25:C25"/>
    <mergeCell ref="K25:L25"/>
    <mergeCell ref="B19:C19"/>
    <mergeCell ref="K19:L19"/>
    <mergeCell ref="B20:C20"/>
    <mergeCell ref="K20:L20"/>
    <mergeCell ref="K21:L21"/>
    <mergeCell ref="B22:C22"/>
    <mergeCell ref="K22:L22"/>
    <mergeCell ref="A16:I16"/>
    <mergeCell ref="J16:R16"/>
    <mergeCell ref="B17:C17"/>
    <mergeCell ref="K17:L17"/>
    <mergeCell ref="B18:C18"/>
    <mergeCell ref="K18:L18"/>
    <mergeCell ref="B13:C13"/>
    <mergeCell ref="K13:L13"/>
    <mergeCell ref="A14:I14"/>
    <mergeCell ref="J14:R14"/>
    <mergeCell ref="B15:C15"/>
    <mergeCell ref="K15:L15"/>
    <mergeCell ref="B10:C10"/>
    <mergeCell ref="K10:L10"/>
    <mergeCell ref="B11:C11"/>
    <mergeCell ref="K11:L11"/>
    <mergeCell ref="B12:C12"/>
    <mergeCell ref="K12:L12"/>
    <mergeCell ref="N6:P6"/>
    <mergeCell ref="Q6:Q7"/>
    <mergeCell ref="A8:I8"/>
    <mergeCell ref="J8:R8"/>
    <mergeCell ref="B9:C9"/>
    <mergeCell ref="K9:L9"/>
    <mergeCell ref="D3:H3"/>
    <mergeCell ref="M3:Q3"/>
    <mergeCell ref="A6:A7"/>
    <mergeCell ref="B6:C7"/>
    <mergeCell ref="D6:D7"/>
    <mergeCell ref="E6:G6"/>
    <mergeCell ref="H6:H7"/>
    <mergeCell ref="J6:J7"/>
    <mergeCell ref="K6:L7"/>
    <mergeCell ref="M6:M7"/>
  </mergeCells>
  <pageMargins left="0.7" right="0.7" top="0.75" bottom="0.75" header="0.3" footer="0.3"/>
  <pageSetup paperSize="9" scale="65" orientation="landscape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"/>
  <sheetViews>
    <sheetView workbookViewId="0">
      <selection activeCell="A30" sqref="A30"/>
    </sheetView>
  </sheetViews>
  <sheetFormatPr defaultRowHeight="15" x14ac:dyDescent="0.2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K38"/>
  <sheetViews>
    <sheetView topLeftCell="A19" workbookViewId="0">
      <selection activeCell="S24" sqref="S24"/>
    </sheetView>
  </sheetViews>
  <sheetFormatPr defaultRowHeight="15" x14ac:dyDescent="0.25"/>
  <cols>
    <col min="3" max="3" width="17.28515625" customWidth="1"/>
    <col min="4" max="4" width="8.85546875" customWidth="1"/>
    <col min="5" max="5" width="0.140625" customWidth="1"/>
    <col min="6" max="6" width="8.85546875" hidden="1" customWidth="1"/>
    <col min="7" max="7" width="0.28515625" customWidth="1"/>
    <col min="9" max="9" width="0.140625" customWidth="1"/>
    <col min="10" max="12" width="8.85546875" hidden="1" customWidth="1"/>
    <col min="13" max="13" width="11" customWidth="1"/>
    <col min="14" max="14" width="0.140625" customWidth="1"/>
    <col min="15" max="16" width="8.85546875" hidden="1" customWidth="1"/>
    <col min="17" max="17" width="8.7109375" customWidth="1"/>
    <col min="18" max="18" width="8.85546875" hidden="1" customWidth="1"/>
    <col min="22" max="22" width="19.85546875" customWidth="1"/>
    <col min="23" max="23" width="8.7109375" customWidth="1"/>
    <col min="24" max="26" width="8.85546875" hidden="1" customWidth="1"/>
    <col min="27" max="27" width="8.5703125" customWidth="1"/>
    <col min="28" max="31" width="8.85546875" hidden="1" customWidth="1"/>
    <col min="32" max="32" width="12.28515625" customWidth="1"/>
    <col min="33" max="35" width="8.85546875" hidden="1" customWidth="1"/>
    <col min="37" max="37" width="0.28515625" customWidth="1"/>
  </cols>
  <sheetData>
    <row r="1" spans="1:37" x14ac:dyDescent="0.25">
      <c r="A1" s="281"/>
      <c r="B1" s="282"/>
      <c r="C1" s="282"/>
      <c r="D1" s="282"/>
      <c r="E1" s="282"/>
      <c r="F1" s="282"/>
      <c r="G1" s="282"/>
      <c r="H1" s="282"/>
      <c r="I1" s="283"/>
      <c r="J1" s="230"/>
      <c r="K1" s="219"/>
      <c r="L1" s="219"/>
      <c r="M1" s="219"/>
      <c r="N1" s="219"/>
      <c r="O1" s="219"/>
      <c r="P1" s="219"/>
      <c r="Q1" s="219"/>
      <c r="R1" s="231"/>
      <c r="T1" s="281"/>
      <c r="U1" s="282"/>
      <c r="V1" s="282"/>
      <c r="W1" s="282"/>
      <c r="X1" s="282"/>
      <c r="Y1" s="282"/>
      <c r="Z1" s="282"/>
      <c r="AA1" s="282"/>
      <c r="AB1" s="283"/>
      <c r="AC1" s="230"/>
      <c r="AD1" s="219"/>
      <c r="AE1" s="219"/>
      <c r="AF1" s="219"/>
      <c r="AG1" s="219"/>
      <c r="AH1" s="219"/>
      <c r="AI1" s="219"/>
      <c r="AJ1" s="219"/>
      <c r="AK1" s="231"/>
    </row>
    <row r="2" spans="1:37" x14ac:dyDescent="0.25">
      <c r="A2" s="1">
        <v>2</v>
      </c>
      <c r="B2" s="5" t="s">
        <v>1</v>
      </c>
      <c r="C2" s="6">
        <v>2</v>
      </c>
      <c r="D2" s="2"/>
      <c r="E2" s="2"/>
      <c r="F2" s="2"/>
      <c r="G2" s="2"/>
      <c r="H2" s="3"/>
      <c r="I2" s="4"/>
      <c r="J2" s="1">
        <v>2</v>
      </c>
      <c r="K2" s="5" t="s">
        <v>1</v>
      </c>
      <c r="L2" s="6">
        <v>2</v>
      </c>
      <c r="M2" s="2"/>
      <c r="N2" s="2"/>
      <c r="O2" s="2"/>
      <c r="P2" s="2"/>
      <c r="Q2" s="3"/>
      <c r="R2" s="4"/>
      <c r="T2" s="1">
        <v>2</v>
      </c>
      <c r="U2" s="5" t="s">
        <v>1</v>
      </c>
      <c r="V2" s="6">
        <v>2</v>
      </c>
      <c r="W2" s="2"/>
      <c r="X2" s="2"/>
      <c r="Y2" s="2"/>
      <c r="Z2" s="2"/>
      <c r="AA2" s="3"/>
      <c r="AB2" s="4"/>
      <c r="AC2" s="1">
        <v>2</v>
      </c>
      <c r="AD2" s="5" t="s">
        <v>1</v>
      </c>
      <c r="AE2" s="6">
        <v>2</v>
      </c>
      <c r="AF2" s="2"/>
      <c r="AG2" s="2"/>
      <c r="AH2" s="2"/>
      <c r="AI2" s="2"/>
      <c r="AJ2" s="3"/>
      <c r="AK2" s="4"/>
    </row>
    <row r="3" spans="1:37" x14ac:dyDescent="0.25">
      <c r="A3" s="1"/>
      <c r="B3" s="5" t="s">
        <v>2</v>
      </c>
      <c r="C3" s="6">
        <v>1</v>
      </c>
      <c r="D3" s="2"/>
      <c r="E3" s="2"/>
      <c r="F3" s="2"/>
      <c r="G3" s="2"/>
      <c r="H3" s="3"/>
      <c r="I3" s="4"/>
      <c r="J3" s="1"/>
      <c r="K3" s="5" t="s">
        <v>2</v>
      </c>
      <c r="L3" s="6">
        <v>1</v>
      </c>
      <c r="M3" s="2"/>
      <c r="N3" s="2"/>
      <c r="O3" s="2"/>
      <c r="P3" s="2"/>
      <c r="Q3" s="3"/>
      <c r="R3" s="4"/>
      <c r="T3" s="1"/>
      <c r="U3" s="5" t="s">
        <v>2</v>
      </c>
      <c r="V3" s="6">
        <v>1</v>
      </c>
      <c r="W3" s="2"/>
      <c r="X3" s="2"/>
      <c r="Y3" s="2"/>
      <c r="Z3" s="2"/>
      <c r="AA3" s="3"/>
      <c r="AB3" s="4"/>
      <c r="AC3" s="1"/>
      <c r="AD3" s="5" t="s">
        <v>2</v>
      </c>
      <c r="AE3" s="6">
        <v>1</v>
      </c>
      <c r="AF3" s="2"/>
      <c r="AG3" s="2"/>
      <c r="AH3" s="2"/>
      <c r="AI3" s="2"/>
      <c r="AJ3" s="3"/>
      <c r="AK3" s="4"/>
    </row>
    <row r="4" spans="1:37" x14ac:dyDescent="0.25">
      <c r="A4" s="1"/>
      <c r="B4" s="5" t="s">
        <v>3</v>
      </c>
      <c r="C4" s="7"/>
      <c r="D4" s="262"/>
      <c r="E4" s="262"/>
      <c r="F4" s="262"/>
      <c r="G4" s="262"/>
      <c r="H4" s="262"/>
      <c r="I4" s="4"/>
      <c r="J4" s="1"/>
      <c r="K4" s="5" t="s">
        <v>3</v>
      </c>
      <c r="L4" s="7" t="s">
        <v>4</v>
      </c>
      <c r="M4" s="262"/>
      <c r="N4" s="262"/>
      <c r="O4" s="262"/>
      <c r="P4" s="262"/>
      <c r="Q4" s="262"/>
      <c r="R4" s="4"/>
      <c r="T4" s="1"/>
      <c r="U4" s="5" t="s">
        <v>3</v>
      </c>
      <c r="V4" s="7"/>
      <c r="W4" s="262"/>
      <c r="X4" s="262"/>
      <c r="Y4" s="262"/>
      <c r="Z4" s="262"/>
      <c r="AA4" s="262"/>
      <c r="AB4" s="4"/>
      <c r="AC4" s="1"/>
      <c r="AD4" s="5" t="s">
        <v>3</v>
      </c>
      <c r="AE4" s="7" t="s">
        <v>4</v>
      </c>
      <c r="AF4" s="262"/>
      <c r="AG4" s="262"/>
      <c r="AH4" s="262"/>
      <c r="AI4" s="262"/>
      <c r="AJ4" s="262"/>
      <c r="AK4" s="4"/>
    </row>
    <row r="5" spans="1:37" x14ac:dyDescent="0.25">
      <c r="A5" s="1"/>
      <c r="B5" s="8"/>
      <c r="C5" s="9"/>
      <c r="D5" s="2"/>
      <c r="E5" s="2"/>
      <c r="F5" s="2"/>
      <c r="G5" s="2"/>
      <c r="H5" s="3"/>
      <c r="I5" s="4"/>
      <c r="J5" s="1"/>
      <c r="K5" s="8" t="s">
        <v>6</v>
      </c>
      <c r="L5" s="9" t="s">
        <v>283</v>
      </c>
      <c r="M5" s="2"/>
      <c r="N5" s="2"/>
      <c r="O5" s="2"/>
      <c r="P5" s="2"/>
      <c r="Q5" s="3"/>
      <c r="R5" s="4"/>
      <c r="T5" s="1"/>
      <c r="U5" s="8"/>
      <c r="V5" s="9"/>
      <c r="W5" s="2"/>
      <c r="X5" s="2"/>
      <c r="Y5" s="2"/>
      <c r="Z5" s="2"/>
      <c r="AA5" s="3"/>
      <c r="AB5" s="4"/>
      <c r="AC5" s="1"/>
      <c r="AD5" s="8" t="s">
        <v>6</v>
      </c>
      <c r="AE5" s="9" t="s">
        <v>283</v>
      </c>
      <c r="AF5" s="2"/>
      <c r="AG5" s="2"/>
      <c r="AH5" s="2"/>
      <c r="AI5" s="2"/>
      <c r="AJ5" s="3"/>
      <c r="AK5" s="4"/>
    </row>
    <row r="6" spans="1:37" x14ac:dyDescent="0.25">
      <c r="A6" s="1"/>
      <c r="B6" s="2"/>
      <c r="C6" s="99">
        <v>44441</v>
      </c>
      <c r="D6" s="2"/>
      <c r="E6" s="2"/>
      <c r="F6" s="2"/>
      <c r="G6" s="2"/>
      <c r="H6" s="3"/>
      <c r="I6" s="4"/>
      <c r="J6" s="1"/>
      <c r="K6" s="2"/>
      <c r="L6" s="2"/>
      <c r="M6" s="2"/>
      <c r="N6" s="2"/>
      <c r="O6" s="2"/>
      <c r="P6" s="2"/>
      <c r="Q6" s="3"/>
      <c r="R6" s="4"/>
      <c r="T6" s="1"/>
      <c r="U6" s="2"/>
      <c r="V6" s="99">
        <v>44441</v>
      </c>
      <c r="W6" s="2"/>
      <c r="X6" s="2"/>
      <c r="Y6" s="2"/>
      <c r="Z6" s="2"/>
      <c r="AA6" s="3"/>
      <c r="AB6" s="4"/>
      <c r="AC6" s="1"/>
      <c r="AD6" s="2"/>
      <c r="AE6" s="2"/>
      <c r="AF6" s="2"/>
      <c r="AG6" s="2"/>
      <c r="AH6" s="2"/>
      <c r="AI6" s="2"/>
      <c r="AJ6" s="3"/>
      <c r="AK6" s="4"/>
    </row>
    <row r="7" spans="1:37" ht="153" x14ac:dyDescent="0.25">
      <c r="A7" s="233" t="s">
        <v>8</v>
      </c>
      <c r="B7" s="234" t="s">
        <v>9</v>
      </c>
      <c r="C7" s="234"/>
      <c r="D7" s="234" t="s">
        <v>375</v>
      </c>
      <c r="E7" s="234" t="s">
        <v>11</v>
      </c>
      <c r="F7" s="234"/>
      <c r="G7" s="234"/>
      <c r="H7" s="235" t="s">
        <v>12</v>
      </c>
      <c r="I7" s="12" t="s">
        <v>13</v>
      </c>
      <c r="J7" s="233" t="s">
        <v>8</v>
      </c>
      <c r="K7" s="234" t="s">
        <v>9</v>
      </c>
      <c r="L7" s="234"/>
      <c r="M7" s="234" t="s">
        <v>372</v>
      </c>
      <c r="N7" s="234" t="s">
        <v>11</v>
      </c>
      <c r="O7" s="234"/>
      <c r="P7" s="234"/>
      <c r="Q7" s="235" t="s">
        <v>12</v>
      </c>
      <c r="R7" s="12" t="s">
        <v>13</v>
      </c>
      <c r="T7" s="233" t="s">
        <v>8</v>
      </c>
      <c r="U7" s="234" t="s">
        <v>9</v>
      </c>
      <c r="V7" s="234"/>
      <c r="W7" s="234" t="s">
        <v>375</v>
      </c>
      <c r="X7" s="234" t="s">
        <v>11</v>
      </c>
      <c r="Y7" s="234"/>
      <c r="Z7" s="234"/>
      <c r="AA7" s="235" t="s">
        <v>12</v>
      </c>
      <c r="AB7" s="12" t="s">
        <v>13</v>
      </c>
      <c r="AC7" s="233" t="s">
        <v>8</v>
      </c>
      <c r="AD7" s="234" t="s">
        <v>9</v>
      </c>
      <c r="AE7" s="234"/>
      <c r="AF7" s="234" t="s">
        <v>372</v>
      </c>
      <c r="AG7" s="234" t="s">
        <v>11</v>
      </c>
      <c r="AH7" s="234"/>
      <c r="AI7" s="234"/>
      <c r="AJ7" s="235" t="s">
        <v>12</v>
      </c>
      <c r="AK7" s="12" t="s">
        <v>13</v>
      </c>
    </row>
    <row r="8" spans="1:37" ht="25.9" customHeight="1" x14ac:dyDescent="0.25">
      <c r="A8" s="233"/>
      <c r="B8" s="234"/>
      <c r="C8" s="234"/>
      <c r="D8" s="234"/>
      <c r="E8" s="108" t="s">
        <v>14</v>
      </c>
      <c r="F8" s="108" t="s">
        <v>15</v>
      </c>
      <c r="G8" s="108" t="s">
        <v>16</v>
      </c>
      <c r="H8" s="235"/>
      <c r="I8" s="12" t="s">
        <v>17</v>
      </c>
      <c r="J8" s="233"/>
      <c r="K8" s="234"/>
      <c r="L8" s="234"/>
      <c r="M8" s="234"/>
      <c r="N8" s="108" t="s">
        <v>14</v>
      </c>
      <c r="O8" s="108" t="s">
        <v>15</v>
      </c>
      <c r="P8" s="108" t="s">
        <v>16</v>
      </c>
      <c r="Q8" s="235"/>
      <c r="R8" s="12" t="s">
        <v>17</v>
      </c>
      <c r="T8" s="233"/>
      <c r="U8" s="234"/>
      <c r="V8" s="234"/>
      <c r="W8" s="234"/>
      <c r="X8" s="108" t="s">
        <v>14</v>
      </c>
      <c r="Y8" s="108" t="s">
        <v>15</v>
      </c>
      <c r="Z8" s="108" t="s">
        <v>16</v>
      </c>
      <c r="AA8" s="235"/>
      <c r="AB8" s="12" t="s">
        <v>17</v>
      </c>
      <c r="AC8" s="233"/>
      <c r="AD8" s="234"/>
      <c r="AE8" s="234"/>
      <c r="AF8" s="234"/>
      <c r="AG8" s="108" t="s">
        <v>14</v>
      </c>
      <c r="AH8" s="108" t="s">
        <v>15</v>
      </c>
      <c r="AI8" s="108" t="s">
        <v>16</v>
      </c>
      <c r="AJ8" s="235"/>
      <c r="AK8" s="12" t="s">
        <v>17</v>
      </c>
    </row>
    <row r="9" spans="1:37" x14ac:dyDescent="0.25">
      <c r="A9" s="252" t="s">
        <v>18</v>
      </c>
      <c r="B9" s="253"/>
      <c r="C9" s="253"/>
      <c r="D9" s="253"/>
      <c r="E9" s="253"/>
      <c r="F9" s="253"/>
      <c r="G9" s="253"/>
      <c r="H9" s="253"/>
      <c r="I9" s="255"/>
      <c r="J9" s="261"/>
      <c r="K9" s="256"/>
      <c r="L9" s="256"/>
      <c r="M9" s="256"/>
      <c r="N9" s="256"/>
      <c r="O9" s="256"/>
      <c r="P9" s="256"/>
      <c r="Q9" s="256"/>
      <c r="R9" s="257"/>
      <c r="T9" s="252" t="s">
        <v>18</v>
      </c>
      <c r="U9" s="253"/>
      <c r="V9" s="253"/>
      <c r="W9" s="253"/>
      <c r="X9" s="253"/>
      <c r="Y9" s="253"/>
      <c r="Z9" s="253"/>
      <c r="AA9" s="253"/>
      <c r="AB9" s="255"/>
      <c r="AC9" s="261"/>
      <c r="AD9" s="256"/>
      <c r="AE9" s="256"/>
      <c r="AF9" s="256"/>
      <c r="AG9" s="256"/>
      <c r="AH9" s="256"/>
      <c r="AI9" s="256"/>
      <c r="AJ9" s="256"/>
      <c r="AK9" s="257"/>
    </row>
    <row r="10" spans="1:37" ht="14.45" customHeight="1" x14ac:dyDescent="0.25">
      <c r="A10" s="13">
        <v>230</v>
      </c>
      <c r="B10" s="250" t="s">
        <v>389</v>
      </c>
      <c r="C10" s="249"/>
      <c r="D10" s="14">
        <v>90</v>
      </c>
      <c r="E10" s="15">
        <v>11.4</v>
      </c>
      <c r="F10" s="15">
        <v>9.4</v>
      </c>
      <c r="G10" s="15">
        <v>14.8</v>
      </c>
      <c r="H10" s="16">
        <v>207.6</v>
      </c>
      <c r="I10" s="17">
        <v>1.1000000000000001</v>
      </c>
      <c r="J10" s="13">
        <v>230</v>
      </c>
      <c r="K10" s="260" t="s">
        <v>50</v>
      </c>
      <c r="L10" s="260"/>
      <c r="M10" s="14">
        <v>135</v>
      </c>
      <c r="N10" s="15">
        <v>19.100000000000001</v>
      </c>
      <c r="O10" s="15">
        <v>10.54</v>
      </c>
      <c r="P10" s="15">
        <v>27.2</v>
      </c>
      <c r="Q10" s="16">
        <v>290.3</v>
      </c>
      <c r="R10" s="20">
        <v>1.48</v>
      </c>
      <c r="T10" s="13">
        <v>230</v>
      </c>
      <c r="U10" s="250" t="s">
        <v>389</v>
      </c>
      <c r="V10" s="249"/>
      <c r="W10" s="14">
        <v>90</v>
      </c>
      <c r="X10" s="15">
        <v>11.4</v>
      </c>
      <c r="Y10" s="15">
        <v>9.4</v>
      </c>
      <c r="Z10" s="15">
        <v>14.8</v>
      </c>
      <c r="AA10" s="16">
        <v>207.6</v>
      </c>
      <c r="AB10" s="17">
        <v>1.1000000000000001</v>
      </c>
      <c r="AC10" s="13">
        <v>230</v>
      </c>
      <c r="AD10" s="260" t="s">
        <v>50</v>
      </c>
      <c r="AE10" s="260"/>
      <c r="AF10" s="14">
        <v>135</v>
      </c>
      <c r="AG10" s="15">
        <v>19.100000000000001</v>
      </c>
      <c r="AH10" s="15">
        <v>10.54</v>
      </c>
      <c r="AI10" s="15">
        <v>27.2</v>
      </c>
      <c r="AJ10" s="16">
        <v>290.3</v>
      </c>
      <c r="AK10" s="20">
        <v>1.48</v>
      </c>
    </row>
    <row r="11" spans="1:37" ht="14.45" customHeight="1" x14ac:dyDescent="0.25">
      <c r="A11" s="13">
        <v>351</v>
      </c>
      <c r="B11" s="250" t="s">
        <v>51</v>
      </c>
      <c r="C11" s="249"/>
      <c r="D11" s="14">
        <v>20</v>
      </c>
      <c r="E11" s="15">
        <v>0.3</v>
      </c>
      <c r="F11" s="18">
        <v>0.7</v>
      </c>
      <c r="G11" s="15">
        <v>2.8</v>
      </c>
      <c r="H11" s="16">
        <v>20.6</v>
      </c>
      <c r="I11" s="17">
        <v>0.1</v>
      </c>
      <c r="J11" s="13">
        <v>351</v>
      </c>
      <c r="K11" s="260" t="s">
        <v>51</v>
      </c>
      <c r="L11" s="260"/>
      <c r="M11" s="14">
        <v>25</v>
      </c>
      <c r="N11" s="16">
        <v>0.4</v>
      </c>
      <c r="O11" s="15">
        <v>0.94</v>
      </c>
      <c r="P11" s="16">
        <v>3.5</v>
      </c>
      <c r="Q11" s="16">
        <v>26</v>
      </c>
      <c r="R11" s="20">
        <v>0.12</v>
      </c>
      <c r="T11" s="13">
        <v>351</v>
      </c>
      <c r="U11" s="250" t="s">
        <v>51</v>
      </c>
      <c r="V11" s="249"/>
      <c r="W11" s="14">
        <v>20</v>
      </c>
      <c r="X11" s="15">
        <v>0.3</v>
      </c>
      <c r="Y11" s="18">
        <v>0.7</v>
      </c>
      <c r="Z11" s="15">
        <v>2.8</v>
      </c>
      <c r="AA11" s="16">
        <v>20.6</v>
      </c>
      <c r="AB11" s="17">
        <v>0.1</v>
      </c>
      <c r="AC11" s="13">
        <v>351</v>
      </c>
      <c r="AD11" s="260" t="s">
        <v>51</v>
      </c>
      <c r="AE11" s="260"/>
      <c r="AF11" s="14">
        <v>25</v>
      </c>
      <c r="AG11" s="16">
        <v>0.4</v>
      </c>
      <c r="AH11" s="15">
        <v>0.94</v>
      </c>
      <c r="AI11" s="16">
        <v>3.5</v>
      </c>
      <c r="AJ11" s="16">
        <v>26</v>
      </c>
      <c r="AK11" s="20">
        <v>0.12</v>
      </c>
    </row>
    <row r="12" spans="1:37" ht="14.45" customHeight="1" x14ac:dyDescent="0.25">
      <c r="A12" s="13"/>
      <c r="B12" s="250" t="s">
        <v>35</v>
      </c>
      <c r="C12" s="249"/>
      <c r="D12" s="14">
        <v>20</v>
      </c>
      <c r="E12" s="15">
        <v>1.51</v>
      </c>
      <c r="F12" s="16">
        <v>0.54220000000000002</v>
      </c>
      <c r="G12" s="15">
        <v>9.7200000000000006</v>
      </c>
      <c r="H12" s="16">
        <v>48.64</v>
      </c>
      <c r="I12" s="21"/>
      <c r="J12" s="13"/>
      <c r="K12" s="260" t="s">
        <v>23</v>
      </c>
      <c r="L12" s="260"/>
      <c r="M12" s="14">
        <v>30</v>
      </c>
      <c r="N12" s="15">
        <v>2.9</v>
      </c>
      <c r="O12" s="16">
        <v>1.01</v>
      </c>
      <c r="P12" s="16">
        <v>15.6</v>
      </c>
      <c r="Q12" s="16">
        <v>79.099999999999994</v>
      </c>
      <c r="R12" s="20"/>
      <c r="T12" s="13"/>
      <c r="U12" s="250" t="s">
        <v>35</v>
      </c>
      <c r="V12" s="249"/>
      <c r="W12" s="14">
        <v>20</v>
      </c>
      <c r="X12" s="15">
        <v>1.51</v>
      </c>
      <c r="Y12" s="16">
        <v>0.54220000000000002</v>
      </c>
      <c r="Z12" s="15">
        <v>9.7200000000000006</v>
      </c>
      <c r="AA12" s="16">
        <v>48.64</v>
      </c>
      <c r="AB12" s="21"/>
      <c r="AC12" s="13"/>
      <c r="AD12" s="260" t="s">
        <v>23</v>
      </c>
      <c r="AE12" s="260"/>
      <c r="AF12" s="14">
        <v>30</v>
      </c>
      <c r="AG12" s="15">
        <v>2.9</v>
      </c>
      <c r="AH12" s="16">
        <v>1.01</v>
      </c>
      <c r="AI12" s="16">
        <v>15.6</v>
      </c>
      <c r="AJ12" s="16">
        <v>79.099999999999994</v>
      </c>
      <c r="AK12" s="20"/>
    </row>
    <row r="13" spans="1:37" ht="14.45" customHeight="1" x14ac:dyDescent="0.25">
      <c r="A13" s="19">
        <v>397</v>
      </c>
      <c r="B13" s="250" t="s">
        <v>52</v>
      </c>
      <c r="C13" s="249"/>
      <c r="D13" s="14">
        <v>150</v>
      </c>
      <c r="E13" s="15">
        <v>2.8</v>
      </c>
      <c r="F13" s="15">
        <v>2.9</v>
      </c>
      <c r="G13" s="15">
        <v>18.8</v>
      </c>
      <c r="H13" s="16">
        <v>91</v>
      </c>
      <c r="I13" s="23">
        <v>1</v>
      </c>
      <c r="J13" s="19">
        <v>397</v>
      </c>
      <c r="K13" s="260" t="s">
        <v>52</v>
      </c>
      <c r="L13" s="260"/>
      <c r="M13" s="14">
        <v>180</v>
      </c>
      <c r="N13" s="15">
        <v>3.3</v>
      </c>
      <c r="O13" s="15">
        <v>3.43336</v>
      </c>
      <c r="P13" s="15">
        <v>23</v>
      </c>
      <c r="Q13" s="16">
        <v>109.6</v>
      </c>
      <c r="R13" s="20">
        <v>1.2</v>
      </c>
      <c r="T13" s="19">
        <v>397</v>
      </c>
      <c r="U13" s="250" t="s">
        <v>52</v>
      </c>
      <c r="V13" s="249"/>
      <c r="W13" s="14">
        <v>150</v>
      </c>
      <c r="X13" s="15">
        <v>2.8</v>
      </c>
      <c r="Y13" s="15">
        <v>2.9</v>
      </c>
      <c r="Z13" s="15">
        <v>18.8</v>
      </c>
      <c r="AA13" s="16">
        <v>91</v>
      </c>
      <c r="AB13" s="23">
        <v>1</v>
      </c>
      <c r="AC13" s="19">
        <v>397</v>
      </c>
      <c r="AD13" s="260" t="s">
        <v>52</v>
      </c>
      <c r="AE13" s="260"/>
      <c r="AF13" s="14">
        <v>180</v>
      </c>
      <c r="AG13" s="15">
        <v>3.3</v>
      </c>
      <c r="AH13" s="15">
        <v>3.43336</v>
      </c>
      <c r="AI13" s="15">
        <v>23</v>
      </c>
      <c r="AJ13" s="16">
        <v>109.6</v>
      </c>
      <c r="AK13" s="20">
        <v>1.2</v>
      </c>
    </row>
    <row r="14" spans="1:37" ht="14.45" customHeight="1" x14ac:dyDescent="0.25">
      <c r="A14" s="13"/>
      <c r="B14" s="250" t="s">
        <v>390</v>
      </c>
      <c r="C14" s="249"/>
      <c r="D14" s="14">
        <v>110</v>
      </c>
      <c r="E14" s="15">
        <v>0.4</v>
      </c>
      <c r="F14" s="15">
        <v>0.5</v>
      </c>
      <c r="G14" s="15">
        <v>11.8</v>
      </c>
      <c r="H14" s="16">
        <v>56.4</v>
      </c>
      <c r="I14" s="23">
        <v>6</v>
      </c>
      <c r="J14" s="13"/>
      <c r="K14" s="260" t="s">
        <v>53</v>
      </c>
      <c r="L14" s="260"/>
      <c r="M14" s="14">
        <v>110</v>
      </c>
      <c r="N14" s="15">
        <v>0.4</v>
      </c>
      <c r="O14" s="15">
        <v>0.54</v>
      </c>
      <c r="P14" s="15">
        <v>11.8</v>
      </c>
      <c r="Q14" s="16">
        <v>56.4</v>
      </c>
      <c r="R14" s="23">
        <v>6</v>
      </c>
      <c r="T14" s="13"/>
      <c r="U14" s="250" t="s">
        <v>390</v>
      </c>
      <c r="V14" s="249"/>
      <c r="W14" s="14">
        <v>110</v>
      </c>
      <c r="X14" s="15">
        <v>0.4</v>
      </c>
      <c r="Y14" s="15">
        <v>0.5</v>
      </c>
      <c r="Z14" s="15">
        <v>11.8</v>
      </c>
      <c r="AA14" s="16">
        <v>56.4</v>
      </c>
      <c r="AB14" s="23">
        <v>6</v>
      </c>
      <c r="AC14" s="13"/>
      <c r="AD14" s="260" t="s">
        <v>53</v>
      </c>
      <c r="AE14" s="260"/>
      <c r="AF14" s="14">
        <v>110</v>
      </c>
      <c r="AG14" s="15">
        <v>0.4</v>
      </c>
      <c r="AH14" s="15">
        <v>0.54</v>
      </c>
      <c r="AI14" s="15">
        <v>11.8</v>
      </c>
      <c r="AJ14" s="16">
        <v>56.4</v>
      </c>
      <c r="AK14" s="23">
        <v>6</v>
      </c>
    </row>
    <row r="15" spans="1:37" x14ac:dyDescent="0.25">
      <c r="A15" s="252" t="s">
        <v>26</v>
      </c>
      <c r="B15" s="253"/>
      <c r="C15" s="253"/>
      <c r="D15" s="253"/>
      <c r="E15" s="253"/>
      <c r="F15" s="253"/>
      <c r="G15" s="253"/>
      <c r="H15" s="253"/>
      <c r="I15" s="255"/>
      <c r="J15" s="261"/>
      <c r="K15" s="256"/>
      <c r="L15" s="256"/>
      <c r="M15" s="256"/>
      <c r="N15" s="256"/>
      <c r="O15" s="256"/>
      <c r="P15" s="256"/>
      <c r="Q15" s="256"/>
      <c r="R15" s="257"/>
      <c r="T15" s="252" t="s">
        <v>26</v>
      </c>
      <c r="U15" s="253"/>
      <c r="V15" s="253"/>
      <c r="W15" s="253"/>
      <c r="X15" s="253"/>
      <c r="Y15" s="253"/>
      <c r="Z15" s="253"/>
      <c r="AA15" s="253"/>
      <c r="AB15" s="255"/>
      <c r="AC15" s="261"/>
      <c r="AD15" s="256"/>
      <c r="AE15" s="256"/>
      <c r="AF15" s="256"/>
      <c r="AG15" s="256"/>
      <c r="AH15" s="256"/>
      <c r="AI15" s="256"/>
      <c r="AJ15" s="256"/>
      <c r="AK15" s="257"/>
    </row>
    <row r="16" spans="1:37" ht="14.45" customHeight="1" x14ac:dyDescent="0.25">
      <c r="A16" s="22" t="s">
        <v>27</v>
      </c>
      <c r="B16" s="250" t="s">
        <v>391</v>
      </c>
      <c r="C16" s="249"/>
      <c r="D16" s="14">
        <v>100</v>
      </c>
      <c r="E16" s="15">
        <v>0.1</v>
      </c>
      <c r="F16" s="18"/>
      <c r="G16" s="15">
        <v>10.3</v>
      </c>
      <c r="H16" s="16">
        <v>42</v>
      </c>
      <c r="I16" s="17">
        <v>0.8</v>
      </c>
      <c r="J16" s="22" t="s">
        <v>27</v>
      </c>
      <c r="K16" s="260" t="s">
        <v>54</v>
      </c>
      <c r="L16" s="260"/>
      <c r="M16" s="14">
        <v>100</v>
      </c>
      <c r="N16" s="15">
        <v>0.1</v>
      </c>
      <c r="O16" s="18">
        <v>0</v>
      </c>
      <c r="P16" s="15">
        <v>10.3</v>
      </c>
      <c r="Q16" s="16">
        <v>42</v>
      </c>
      <c r="R16" s="17">
        <v>0.8</v>
      </c>
      <c r="T16" s="22" t="s">
        <v>27</v>
      </c>
      <c r="U16" s="250" t="s">
        <v>391</v>
      </c>
      <c r="V16" s="249"/>
      <c r="W16" s="14">
        <v>100</v>
      </c>
      <c r="X16" s="15">
        <v>0.1</v>
      </c>
      <c r="Y16" s="18"/>
      <c r="Z16" s="15">
        <v>10.3</v>
      </c>
      <c r="AA16" s="16">
        <v>42</v>
      </c>
      <c r="AB16" s="17">
        <v>0.8</v>
      </c>
      <c r="AC16" s="22" t="s">
        <v>27</v>
      </c>
      <c r="AD16" s="260" t="s">
        <v>54</v>
      </c>
      <c r="AE16" s="260"/>
      <c r="AF16" s="14">
        <v>100</v>
      </c>
      <c r="AG16" s="15">
        <v>0.1</v>
      </c>
      <c r="AH16" s="18">
        <v>0</v>
      </c>
      <c r="AI16" s="15">
        <v>10.3</v>
      </c>
      <c r="AJ16" s="16">
        <v>42</v>
      </c>
      <c r="AK16" s="17">
        <v>0.8</v>
      </c>
    </row>
    <row r="17" spans="1:37" x14ac:dyDescent="0.25">
      <c r="A17" s="261" t="s">
        <v>29</v>
      </c>
      <c r="B17" s="256"/>
      <c r="C17" s="256"/>
      <c r="D17" s="256"/>
      <c r="E17" s="256"/>
      <c r="F17" s="256"/>
      <c r="G17" s="256"/>
      <c r="H17" s="256"/>
      <c r="I17" s="257"/>
      <c r="J17" s="261"/>
      <c r="K17" s="256"/>
      <c r="L17" s="256"/>
      <c r="M17" s="256"/>
      <c r="N17" s="256"/>
      <c r="O17" s="256"/>
      <c r="P17" s="256"/>
      <c r="Q17" s="256"/>
      <c r="R17" s="257"/>
      <c r="T17" s="261" t="s">
        <v>29</v>
      </c>
      <c r="U17" s="256"/>
      <c r="V17" s="256"/>
      <c r="W17" s="256"/>
      <c r="X17" s="256"/>
      <c r="Y17" s="256"/>
      <c r="Z17" s="256"/>
      <c r="AA17" s="256"/>
      <c r="AB17" s="257"/>
      <c r="AC17" s="261"/>
      <c r="AD17" s="256"/>
      <c r="AE17" s="256"/>
      <c r="AF17" s="256"/>
      <c r="AG17" s="256"/>
      <c r="AH17" s="256"/>
      <c r="AI17" s="256"/>
      <c r="AJ17" s="256"/>
      <c r="AK17" s="257"/>
    </row>
    <row r="18" spans="1:37" ht="37.15" customHeight="1" x14ac:dyDescent="0.25">
      <c r="A18" s="30" t="s">
        <v>55</v>
      </c>
      <c r="B18" s="209" t="s">
        <v>56</v>
      </c>
      <c r="C18" s="210"/>
      <c r="D18" s="25">
        <v>40</v>
      </c>
      <c r="E18" s="26">
        <v>0.4</v>
      </c>
      <c r="F18" s="26">
        <v>2.8</v>
      </c>
      <c r="G18" s="26">
        <v>1.1000000000000001</v>
      </c>
      <c r="H18" s="27">
        <v>32.4</v>
      </c>
      <c r="I18" s="28">
        <v>4</v>
      </c>
      <c r="J18" s="30" t="s">
        <v>55</v>
      </c>
      <c r="K18" s="228" t="s">
        <v>56</v>
      </c>
      <c r="L18" s="228"/>
      <c r="M18" s="25">
        <v>60</v>
      </c>
      <c r="N18" s="26">
        <v>0.6</v>
      </c>
      <c r="O18" s="26">
        <v>5.54</v>
      </c>
      <c r="P18" s="26">
        <v>1.7</v>
      </c>
      <c r="Q18" s="27">
        <v>48.6</v>
      </c>
      <c r="R18" s="32">
        <v>6</v>
      </c>
      <c r="T18" s="30" t="s">
        <v>55</v>
      </c>
      <c r="U18" s="209" t="s">
        <v>56</v>
      </c>
      <c r="V18" s="210"/>
      <c r="W18" s="25">
        <v>40</v>
      </c>
      <c r="X18" s="26">
        <v>0.4</v>
      </c>
      <c r="Y18" s="26">
        <v>2.8</v>
      </c>
      <c r="Z18" s="26">
        <v>1.1000000000000001</v>
      </c>
      <c r="AA18" s="27">
        <v>32.4</v>
      </c>
      <c r="AB18" s="28">
        <v>4</v>
      </c>
      <c r="AC18" s="30" t="s">
        <v>55</v>
      </c>
      <c r="AD18" s="228" t="s">
        <v>56</v>
      </c>
      <c r="AE18" s="228"/>
      <c r="AF18" s="25">
        <v>60</v>
      </c>
      <c r="AG18" s="26">
        <v>0.6</v>
      </c>
      <c r="AH18" s="26">
        <v>5.54</v>
      </c>
      <c r="AI18" s="26">
        <v>1.7</v>
      </c>
      <c r="AJ18" s="27">
        <v>48.6</v>
      </c>
      <c r="AK18" s="32">
        <v>6</v>
      </c>
    </row>
    <row r="19" spans="1:37" ht="14.45" customHeight="1" x14ac:dyDescent="0.25">
      <c r="A19" s="31" t="s">
        <v>57</v>
      </c>
      <c r="B19" s="250" t="s">
        <v>58</v>
      </c>
      <c r="C19" s="249"/>
      <c r="D19" s="14">
        <v>165</v>
      </c>
      <c r="E19" s="15">
        <v>3.6</v>
      </c>
      <c r="F19" s="15">
        <v>6.3</v>
      </c>
      <c r="G19" s="15">
        <v>12.1</v>
      </c>
      <c r="H19" s="16">
        <v>153.1</v>
      </c>
      <c r="I19" s="17">
        <v>4.4000000000000004</v>
      </c>
      <c r="J19" s="31" t="s">
        <v>57</v>
      </c>
      <c r="K19" s="260" t="s">
        <v>284</v>
      </c>
      <c r="L19" s="260"/>
      <c r="M19" s="14">
        <v>200</v>
      </c>
      <c r="N19" s="15">
        <v>4.0999999999999996</v>
      </c>
      <c r="O19" s="14">
        <v>8.4</v>
      </c>
      <c r="P19" s="15">
        <v>15.2</v>
      </c>
      <c r="Q19" s="16">
        <v>188</v>
      </c>
      <c r="R19" s="20">
        <v>5.3</v>
      </c>
      <c r="T19" s="31" t="s">
        <v>57</v>
      </c>
      <c r="U19" s="250" t="s">
        <v>58</v>
      </c>
      <c r="V19" s="249"/>
      <c r="W19" s="14">
        <v>165</v>
      </c>
      <c r="X19" s="15">
        <v>3.6</v>
      </c>
      <c r="Y19" s="15">
        <v>6.3</v>
      </c>
      <c r="Z19" s="15">
        <v>12.1</v>
      </c>
      <c r="AA19" s="16">
        <v>153.1</v>
      </c>
      <c r="AB19" s="17">
        <v>4.4000000000000004</v>
      </c>
      <c r="AC19" s="31" t="s">
        <v>57</v>
      </c>
      <c r="AD19" s="260" t="s">
        <v>284</v>
      </c>
      <c r="AE19" s="260"/>
      <c r="AF19" s="14">
        <v>200</v>
      </c>
      <c r="AG19" s="15">
        <v>4.0999999999999996</v>
      </c>
      <c r="AH19" s="14">
        <v>8.4</v>
      </c>
      <c r="AI19" s="15">
        <v>15.2</v>
      </c>
      <c r="AJ19" s="16">
        <v>188</v>
      </c>
      <c r="AK19" s="20">
        <v>5.3</v>
      </c>
    </row>
    <row r="20" spans="1:37" ht="14.45" customHeight="1" x14ac:dyDescent="0.25">
      <c r="A20" s="13">
        <v>254</v>
      </c>
      <c r="B20" s="250" t="s">
        <v>59</v>
      </c>
      <c r="C20" s="249"/>
      <c r="D20" s="14">
        <v>60</v>
      </c>
      <c r="E20" s="15">
        <v>6.4</v>
      </c>
      <c r="F20" s="15">
        <v>2.8</v>
      </c>
      <c r="G20" s="15">
        <v>6.7</v>
      </c>
      <c r="H20" s="16">
        <v>77.2</v>
      </c>
      <c r="I20" s="21">
        <v>0.01</v>
      </c>
      <c r="J20" s="13">
        <v>254</v>
      </c>
      <c r="K20" s="260" t="s">
        <v>59</v>
      </c>
      <c r="L20" s="260"/>
      <c r="M20" s="14">
        <v>80</v>
      </c>
      <c r="N20" s="15">
        <v>8.5</v>
      </c>
      <c r="O20" s="15">
        <v>3.74444</v>
      </c>
      <c r="P20" s="15">
        <v>8.9</v>
      </c>
      <c r="Q20" s="16">
        <v>102.93</v>
      </c>
      <c r="R20" s="20">
        <v>0.02</v>
      </c>
      <c r="T20" s="13">
        <v>254</v>
      </c>
      <c r="U20" s="250" t="s">
        <v>59</v>
      </c>
      <c r="V20" s="249"/>
      <c r="W20" s="14">
        <v>60</v>
      </c>
      <c r="X20" s="15">
        <v>6.4</v>
      </c>
      <c r="Y20" s="15">
        <v>2.8</v>
      </c>
      <c r="Z20" s="15">
        <v>6.7</v>
      </c>
      <c r="AA20" s="16">
        <v>77.2</v>
      </c>
      <c r="AB20" s="21">
        <v>0.01</v>
      </c>
      <c r="AC20" s="13">
        <v>254</v>
      </c>
      <c r="AD20" s="260" t="s">
        <v>59</v>
      </c>
      <c r="AE20" s="260"/>
      <c r="AF20" s="14">
        <v>80</v>
      </c>
      <c r="AG20" s="15">
        <v>8.5</v>
      </c>
      <c r="AH20" s="15">
        <v>3.74444</v>
      </c>
      <c r="AI20" s="15">
        <v>8.9</v>
      </c>
      <c r="AJ20" s="16">
        <v>102.93</v>
      </c>
      <c r="AK20" s="20">
        <v>0.02</v>
      </c>
    </row>
    <row r="21" spans="1:37" ht="14.45" customHeight="1" x14ac:dyDescent="0.25">
      <c r="A21" s="42">
        <v>342</v>
      </c>
      <c r="B21" s="250" t="s">
        <v>60</v>
      </c>
      <c r="C21" s="249"/>
      <c r="D21" s="14">
        <v>100</v>
      </c>
      <c r="E21" s="15">
        <v>2.5</v>
      </c>
      <c r="F21" s="15">
        <v>4.0999999999999996</v>
      </c>
      <c r="G21" s="15">
        <v>6.8</v>
      </c>
      <c r="H21" s="16">
        <v>118</v>
      </c>
      <c r="I21" s="17">
        <v>4.5</v>
      </c>
      <c r="J21" s="42">
        <v>342</v>
      </c>
      <c r="K21" s="260" t="s">
        <v>60</v>
      </c>
      <c r="L21" s="260"/>
      <c r="M21" s="14">
        <v>120</v>
      </c>
      <c r="N21" s="15">
        <v>3.2</v>
      </c>
      <c r="O21" s="15">
        <v>5.74</v>
      </c>
      <c r="P21" s="15">
        <v>8.1189999999999998</v>
      </c>
      <c r="Q21" s="16">
        <v>148.80000000000001</v>
      </c>
      <c r="R21" s="17">
        <v>5.4</v>
      </c>
      <c r="T21" s="42">
        <v>342</v>
      </c>
      <c r="U21" s="250" t="s">
        <v>60</v>
      </c>
      <c r="V21" s="249"/>
      <c r="W21" s="14">
        <v>100</v>
      </c>
      <c r="X21" s="15">
        <v>2.5</v>
      </c>
      <c r="Y21" s="15">
        <v>4.0999999999999996</v>
      </c>
      <c r="Z21" s="15">
        <v>6.8</v>
      </c>
      <c r="AA21" s="16">
        <v>118</v>
      </c>
      <c r="AB21" s="17">
        <v>4.5</v>
      </c>
      <c r="AC21" s="42">
        <v>342</v>
      </c>
      <c r="AD21" s="260" t="s">
        <v>60</v>
      </c>
      <c r="AE21" s="260"/>
      <c r="AF21" s="14">
        <v>120</v>
      </c>
      <c r="AG21" s="15">
        <v>3.2</v>
      </c>
      <c r="AH21" s="15">
        <v>5.74</v>
      </c>
      <c r="AI21" s="15">
        <v>8.1189999999999998</v>
      </c>
      <c r="AJ21" s="16">
        <v>148.80000000000001</v>
      </c>
      <c r="AK21" s="17">
        <v>5.4</v>
      </c>
    </row>
    <row r="22" spans="1:37" ht="25.15" customHeight="1" x14ac:dyDescent="0.25">
      <c r="A22" s="30">
        <v>375</v>
      </c>
      <c r="B22" s="209" t="s">
        <v>61</v>
      </c>
      <c r="C22" s="210"/>
      <c r="D22" s="25">
        <v>150</v>
      </c>
      <c r="E22" s="26">
        <v>0.5</v>
      </c>
      <c r="F22" s="26">
        <v>0.2</v>
      </c>
      <c r="G22" s="26">
        <v>14.2</v>
      </c>
      <c r="H22" s="27">
        <v>61</v>
      </c>
      <c r="I22" s="28">
        <v>9.5</v>
      </c>
      <c r="J22" s="13">
        <v>375</v>
      </c>
      <c r="K22" s="260" t="s">
        <v>285</v>
      </c>
      <c r="L22" s="260"/>
      <c r="M22" s="14">
        <v>180</v>
      </c>
      <c r="N22" s="15">
        <v>0.6</v>
      </c>
      <c r="O22" s="16">
        <v>0.24440000000000001</v>
      </c>
      <c r="P22" s="16">
        <v>17.100000000000001</v>
      </c>
      <c r="Q22" s="16">
        <v>73.2</v>
      </c>
      <c r="R22" s="17">
        <v>11.4</v>
      </c>
      <c r="T22" s="30">
        <v>375</v>
      </c>
      <c r="U22" s="209" t="s">
        <v>61</v>
      </c>
      <c r="V22" s="210"/>
      <c r="W22" s="25">
        <v>150</v>
      </c>
      <c r="X22" s="26">
        <v>0.5</v>
      </c>
      <c r="Y22" s="26">
        <v>0.2</v>
      </c>
      <c r="Z22" s="26">
        <v>14.2</v>
      </c>
      <c r="AA22" s="27">
        <v>61</v>
      </c>
      <c r="AB22" s="28">
        <v>9.5</v>
      </c>
      <c r="AC22" s="13">
        <v>375</v>
      </c>
      <c r="AD22" s="260" t="s">
        <v>285</v>
      </c>
      <c r="AE22" s="260"/>
      <c r="AF22" s="14">
        <v>180</v>
      </c>
      <c r="AG22" s="15">
        <v>0.6</v>
      </c>
      <c r="AH22" s="16">
        <v>0.24440000000000001</v>
      </c>
      <c r="AI22" s="16">
        <v>17.100000000000001</v>
      </c>
      <c r="AJ22" s="16">
        <v>73.2</v>
      </c>
      <c r="AK22" s="17">
        <v>11.4</v>
      </c>
    </row>
    <row r="23" spans="1:37" ht="22.5" x14ac:dyDescent="0.25">
      <c r="A23" s="30"/>
      <c r="B23" s="89" t="s">
        <v>374</v>
      </c>
      <c r="C23" s="89" t="s">
        <v>376</v>
      </c>
      <c r="D23" s="107"/>
      <c r="E23" s="107"/>
      <c r="F23" s="25"/>
      <c r="G23" s="26"/>
      <c r="H23" s="26"/>
      <c r="I23" s="26"/>
      <c r="J23" s="27"/>
      <c r="K23" s="28"/>
      <c r="L23" s="13"/>
      <c r="M23" s="267" t="s">
        <v>378</v>
      </c>
      <c r="N23" s="210"/>
      <c r="O23" s="25" t="s">
        <v>370</v>
      </c>
      <c r="P23" s="27">
        <v>0</v>
      </c>
      <c r="Q23" s="25"/>
      <c r="R23" s="32">
        <v>0</v>
      </c>
      <c r="T23" s="30"/>
      <c r="U23" s="89" t="s">
        <v>374</v>
      </c>
      <c r="V23" s="89" t="s">
        <v>376</v>
      </c>
      <c r="W23" s="107"/>
      <c r="X23" s="107"/>
      <c r="Y23" s="25"/>
      <c r="Z23" s="26"/>
      <c r="AA23" s="26"/>
      <c r="AB23" s="26"/>
      <c r="AC23" s="27"/>
      <c r="AD23" s="28"/>
      <c r="AE23" s="13"/>
      <c r="AF23" s="267" t="s">
        <v>378</v>
      </c>
      <c r="AG23" s="210"/>
      <c r="AH23" s="25" t="s">
        <v>370</v>
      </c>
      <c r="AI23" s="27">
        <v>0</v>
      </c>
      <c r="AJ23" s="25"/>
      <c r="AK23" s="32">
        <v>0</v>
      </c>
    </row>
    <row r="24" spans="1:37" ht="14.45" customHeight="1" x14ac:dyDescent="0.25">
      <c r="A24" s="13"/>
      <c r="B24" s="250" t="s">
        <v>23</v>
      </c>
      <c r="C24" s="249"/>
      <c r="D24" s="14">
        <v>20</v>
      </c>
      <c r="E24" s="15">
        <v>1.51</v>
      </c>
      <c r="F24" s="16">
        <v>0.54220000000000002</v>
      </c>
      <c r="G24" s="15">
        <v>9.7200000000000006</v>
      </c>
      <c r="H24" s="16">
        <v>48.64</v>
      </c>
      <c r="I24" s="21"/>
      <c r="J24" s="13"/>
      <c r="K24" s="260" t="s">
        <v>23</v>
      </c>
      <c r="L24" s="260"/>
      <c r="M24" s="14">
        <v>30</v>
      </c>
      <c r="N24" s="15">
        <v>2.9</v>
      </c>
      <c r="O24" s="16">
        <v>1.01</v>
      </c>
      <c r="P24" s="16">
        <v>15.6</v>
      </c>
      <c r="Q24" s="16">
        <v>79.099999999999994</v>
      </c>
      <c r="R24" s="20"/>
      <c r="T24" s="13"/>
      <c r="U24" s="250" t="s">
        <v>23</v>
      </c>
      <c r="V24" s="249"/>
      <c r="W24" s="14">
        <v>20</v>
      </c>
      <c r="X24" s="15">
        <v>1.51</v>
      </c>
      <c r="Y24" s="16">
        <v>0.54220000000000002</v>
      </c>
      <c r="Z24" s="15">
        <v>9.7200000000000006</v>
      </c>
      <c r="AA24" s="16">
        <v>48.64</v>
      </c>
      <c r="AB24" s="21"/>
      <c r="AC24" s="13"/>
      <c r="AD24" s="260" t="s">
        <v>23</v>
      </c>
      <c r="AE24" s="260"/>
      <c r="AF24" s="14">
        <v>30</v>
      </c>
      <c r="AG24" s="15">
        <v>2.9</v>
      </c>
      <c r="AH24" s="16">
        <v>1.01</v>
      </c>
      <c r="AI24" s="16">
        <v>15.6</v>
      </c>
      <c r="AJ24" s="16">
        <v>79.099999999999994</v>
      </c>
      <c r="AK24" s="20"/>
    </row>
    <row r="25" spans="1:37" ht="14.45" customHeight="1" x14ac:dyDescent="0.25">
      <c r="A25" s="13"/>
      <c r="B25" s="250" t="s">
        <v>36</v>
      </c>
      <c r="C25" s="249"/>
      <c r="D25" s="14">
        <v>20</v>
      </c>
      <c r="E25" s="15">
        <v>1</v>
      </c>
      <c r="F25" s="16">
        <v>0.36</v>
      </c>
      <c r="G25" s="15">
        <v>9.9</v>
      </c>
      <c r="H25" s="16">
        <v>45.6</v>
      </c>
      <c r="I25" s="21"/>
      <c r="J25" s="13"/>
      <c r="K25" s="260" t="s">
        <v>36</v>
      </c>
      <c r="L25" s="260"/>
      <c r="M25" s="14">
        <v>25</v>
      </c>
      <c r="N25" s="16">
        <v>1.47</v>
      </c>
      <c r="O25" s="16">
        <v>0.45440000000000003</v>
      </c>
      <c r="P25" s="16">
        <v>13.11</v>
      </c>
      <c r="Q25" s="16">
        <v>59.634889999999999</v>
      </c>
      <c r="R25" s="20"/>
      <c r="T25" s="13"/>
      <c r="U25" s="250" t="s">
        <v>36</v>
      </c>
      <c r="V25" s="249"/>
      <c r="W25" s="14">
        <v>20</v>
      </c>
      <c r="X25" s="15">
        <v>1</v>
      </c>
      <c r="Y25" s="16">
        <v>0.36</v>
      </c>
      <c r="Z25" s="15">
        <v>9.9</v>
      </c>
      <c r="AA25" s="16">
        <v>45.6</v>
      </c>
      <c r="AB25" s="21"/>
      <c r="AC25" s="13"/>
      <c r="AD25" s="260" t="s">
        <v>36</v>
      </c>
      <c r="AE25" s="260"/>
      <c r="AF25" s="14">
        <v>25</v>
      </c>
      <c r="AG25" s="16">
        <v>1.47</v>
      </c>
      <c r="AH25" s="16">
        <v>0.45440000000000003</v>
      </c>
      <c r="AI25" s="16">
        <v>13.11</v>
      </c>
      <c r="AJ25" s="16">
        <v>59.634889999999999</v>
      </c>
      <c r="AK25" s="20"/>
    </row>
    <row r="26" spans="1:37" x14ac:dyDescent="0.25">
      <c r="A26" s="261" t="s">
        <v>38</v>
      </c>
      <c r="B26" s="256"/>
      <c r="C26" s="256"/>
      <c r="D26" s="256"/>
      <c r="E26" s="256"/>
      <c r="F26" s="256"/>
      <c r="G26" s="256"/>
      <c r="H26" s="256"/>
      <c r="I26" s="257"/>
      <c r="J26" s="261"/>
      <c r="K26" s="256"/>
      <c r="L26" s="256"/>
      <c r="M26" s="256"/>
      <c r="N26" s="256"/>
      <c r="O26" s="256"/>
      <c r="P26" s="256"/>
      <c r="Q26" s="256"/>
      <c r="R26" s="257"/>
      <c r="T26" s="261" t="s">
        <v>38</v>
      </c>
      <c r="U26" s="256"/>
      <c r="V26" s="256"/>
      <c r="W26" s="256"/>
      <c r="X26" s="256"/>
      <c r="Y26" s="256"/>
      <c r="Z26" s="256"/>
      <c r="AA26" s="256"/>
      <c r="AB26" s="257"/>
      <c r="AC26" s="261"/>
      <c r="AD26" s="256"/>
      <c r="AE26" s="256"/>
      <c r="AF26" s="256"/>
      <c r="AG26" s="256"/>
      <c r="AH26" s="256"/>
      <c r="AI26" s="256"/>
      <c r="AJ26" s="256"/>
      <c r="AK26" s="257"/>
    </row>
    <row r="27" spans="1:37" ht="14.45" customHeight="1" x14ac:dyDescent="0.25">
      <c r="A27" s="31" t="s">
        <v>62</v>
      </c>
      <c r="B27" s="250" t="s">
        <v>63</v>
      </c>
      <c r="C27" s="249"/>
      <c r="D27" s="14">
        <v>60</v>
      </c>
      <c r="E27" s="15">
        <v>3.9</v>
      </c>
      <c r="F27" s="15">
        <v>8.1</v>
      </c>
      <c r="G27" s="15">
        <v>30.8</v>
      </c>
      <c r="H27" s="16">
        <v>213.4</v>
      </c>
      <c r="I27" s="20">
        <v>0</v>
      </c>
      <c r="J27" s="31" t="s">
        <v>62</v>
      </c>
      <c r="K27" s="260" t="s">
        <v>63</v>
      </c>
      <c r="L27" s="260"/>
      <c r="M27" s="14">
        <v>70</v>
      </c>
      <c r="N27" s="15">
        <v>4.5</v>
      </c>
      <c r="O27" s="15">
        <v>9.4440000000000008</v>
      </c>
      <c r="P27" s="15">
        <v>36</v>
      </c>
      <c r="Q27" s="15">
        <v>249</v>
      </c>
      <c r="R27" s="20">
        <v>0</v>
      </c>
      <c r="T27" s="31" t="s">
        <v>62</v>
      </c>
      <c r="U27" s="250" t="s">
        <v>63</v>
      </c>
      <c r="V27" s="249"/>
      <c r="W27" s="14">
        <v>60</v>
      </c>
      <c r="X27" s="15">
        <v>3.9</v>
      </c>
      <c r="Y27" s="15">
        <v>8.1</v>
      </c>
      <c r="Z27" s="15">
        <v>30.8</v>
      </c>
      <c r="AA27" s="16">
        <v>213.4</v>
      </c>
      <c r="AB27" s="20">
        <v>0</v>
      </c>
      <c r="AC27" s="31" t="s">
        <v>62</v>
      </c>
      <c r="AD27" s="260" t="s">
        <v>63</v>
      </c>
      <c r="AE27" s="260"/>
      <c r="AF27" s="14">
        <v>70</v>
      </c>
      <c r="AG27" s="15">
        <v>4.5</v>
      </c>
      <c r="AH27" s="15">
        <v>9.4440000000000008</v>
      </c>
      <c r="AI27" s="15">
        <v>36</v>
      </c>
      <c r="AJ27" s="15">
        <v>249</v>
      </c>
      <c r="AK27" s="20">
        <v>0</v>
      </c>
    </row>
    <row r="28" spans="1:37" x14ac:dyDescent="0.25">
      <c r="A28" s="19">
        <v>401</v>
      </c>
      <c r="B28" s="250" t="s">
        <v>64</v>
      </c>
      <c r="C28" s="249"/>
      <c r="D28" s="14">
        <v>150</v>
      </c>
      <c r="E28" s="15">
        <v>4.3</v>
      </c>
      <c r="F28" s="15">
        <v>3.7</v>
      </c>
      <c r="G28" s="15">
        <v>12</v>
      </c>
      <c r="H28" s="16">
        <v>109</v>
      </c>
      <c r="I28" s="17">
        <v>1.3</v>
      </c>
      <c r="J28" s="19">
        <v>401</v>
      </c>
      <c r="K28" s="260" t="s">
        <v>64</v>
      </c>
      <c r="L28" s="260"/>
      <c r="M28" s="14">
        <v>180</v>
      </c>
      <c r="N28" s="15">
        <v>5.2</v>
      </c>
      <c r="O28" s="15">
        <v>4.5439999999999996</v>
      </c>
      <c r="P28" s="15">
        <v>15</v>
      </c>
      <c r="Q28" s="15">
        <v>134</v>
      </c>
      <c r="R28" s="20">
        <v>1.32</v>
      </c>
      <c r="T28" s="19">
        <v>401</v>
      </c>
      <c r="U28" s="250" t="s">
        <v>64</v>
      </c>
      <c r="V28" s="249"/>
      <c r="W28" s="14">
        <v>150</v>
      </c>
      <c r="X28" s="15">
        <v>4.3</v>
      </c>
      <c r="Y28" s="15">
        <v>3.7</v>
      </c>
      <c r="Z28" s="15">
        <v>12</v>
      </c>
      <c r="AA28" s="16">
        <v>109</v>
      </c>
      <c r="AB28" s="17">
        <v>1.3</v>
      </c>
      <c r="AC28" s="19">
        <v>401</v>
      </c>
      <c r="AD28" s="260" t="s">
        <v>64</v>
      </c>
      <c r="AE28" s="260"/>
      <c r="AF28" s="14">
        <v>180</v>
      </c>
      <c r="AG28" s="15">
        <v>5.2</v>
      </c>
      <c r="AH28" s="15">
        <v>4.5439999999999996</v>
      </c>
      <c r="AI28" s="15">
        <v>15</v>
      </c>
      <c r="AJ28" s="15">
        <v>134</v>
      </c>
      <c r="AK28" s="20">
        <v>1.32</v>
      </c>
    </row>
    <row r="29" spans="1:37" x14ac:dyDescent="0.25">
      <c r="A29" s="261" t="s">
        <v>42</v>
      </c>
      <c r="B29" s="256"/>
      <c r="C29" s="256"/>
      <c r="D29" s="256"/>
      <c r="E29" s="256"/>
      <c r="F29" s="256"/>
      <c r="G29" s="256"/>
      <c r="H29" s="256"/>
      <c r="I29" s="257"/>
      <c r="J29" s="261"/>
      <c r="K29" s="256"/>
      <c r="L29" s="256"/>
      <c r="M29" s="256"/>
      <c r="N29" s="256"/>
      <c r="O29" s="256"/>
      <c r="P29" s="256"/>
      <c r="Q29" s="256"/>
      <c r="R29" s="257"/>
      <c r="T29" s="261" t="s">
        <v>42</v>
      </c>
      <c r="U29" s="256"/>
      <c r="V29" s="256"/>
      <c r="W29" s="256"/>
      <c r="X29" s="256"/>
      <c r="Y29" s="256"/>
      <c r="Z29" s="256"/>
      <c r="AA29" s="256"/>
      <c r="AB29" s="257"/>
      <c r="AC29" s="261"/>
      <c r="AD29" s="256"/>
      <c r="AE29" s="256"/>
      <c r="AF29" s="256"/>
      <c r="AG29" s="256"/>
      <c r="AH29" s="256"/>
      <c r="AI29" s="256"/>
      <c r="AJ29" s="256"/>
      <c r="AK29" s="257"/>
    </row>
    <row r="30" spans="1:37" ht="14.45" customHeight="1" x14ac:dyDescent="0.25">
      <c r="A30" s="31"/>
      <c r="B30" s="250" t="s">
        <v>65</v>
      </c>
      <c r="C30" s="249"/>
      <c r="D30" s="14">
        <v>30</v>
      </c>
      <c r="E30" s="15">
        <v>0.4</v>
      </c>
      <c r="F30" s="15">
        <v>1.5</v>
      </c>
      <c r="G30" s="15">
        <v>1.9</v>
      </c>
      <c r="H30" s="16">
        <v>23.6</v>
      </c>
      <c r="I30" s="17">
        <v>2.4</v>
      </c>
      <c r="J30" s="31"/>
      <c r="K30" s="260" t="s">
        <v>65</v>
      </c>
      <c r="L30" s="260"/>
      <c r="M30" s="14">
        <v>30</v>
      </c>
      <c r="N30" s="15">
        <v>0.4</v>
      </c>
      <c r="O30" s="15">
        <v>1.544</v>
      </c>
      <c r="P30" s="15">
        <v>1.9</v>
      </c>
      <c r="Q30" s="15">
        <v>23.6</v>
      </c>
      <c r="R30" s="17">
        <v>2.4</v>
      </c>
      <c r="T30" s="31"/>
      <c r="U30" s="250" t="s">
        <v>65</v>
      </c>
      <c r="V30" s="249"/>
      <c r="W30" s="14">
        <v>30</v>
      </c>
      <c r="X30" s="15">
        <v>0.4</v>
      </c>
      <c r="Y30" s="15">
        <v>1.5</v>
      </c>
      <c r="Z30" s="15">
        <v>1.9</v>
      </c>
      <c r="AA30" s="16">
        <v>23.6</v>
      </c>
      <c r="AB30" s="17">
        <v>2.4</v>
      </c>
      <c r="AC30" s="31"/>
      <c r="AD30" s="260" t="s">
        <v>65</v>
      </c>
      <c r="AE30" s="260"/>
      <c r="AF30" s="14">
        <v>30</v>
      </c>
      <c r="AG30" s="15">
        <v>0.4</v>
      </c>
      <c r="AH30" s="15">
        <v>1.544</v>
      </c>
      <c r="AI30" s="15">
        <v>1.9</v>
      </c>
      <c r="AJ30" s="15">
        <v>23.6</v>
      </c>
      <c r="AK30" s="17">
        <v>2.4</v>
      </c>
    </row>
    <row r="31" spans="1:37" ht="14.45" customHeight="1" x14ac:dyDescent="0.25">
      <c r="A31" s="13">
        <v>276</v>
      </c>
      <c r="B31" s="250" t="s">
        <v>66</v>
      </c>
      <c r="C31" s="249"/>
      <c r="D31" s="14">
        <v>170</v>
      </c>
      <c r="E31" s="15">
        <v>11.7</v>
      </c>
      <c r="F31" s="15">
        <v>9.3000000000000007</v>
      </c>
      <c r="G31" s="15">
        <v>14.9</v>
      </c>
      <c r="H31" s="16">
        <v>300.60000000000002</v>
      </c>
      <c r="I31" s="17">
        <v>3.9</v>
      </c>
      <c r="J31" s="13">
        <v>276</v>
      </c>
      <c r="K31" s="260" t="s">
        <v>66</v>
      </c>
      <c r="L31" s="260"/>
      <c r="M31" s="14">
        <v>180</v>
      </c>
      <c r="N31" s="15">
        <v>12.4</v>
      </c>
      <c r="O31" s="15">
        <v>9.9443999999999999</v>
      </c>
      <c r="P31" s="15">
        <v>16.2</v>
      </c>
      <c r="Q31" s="15">
        <v>320.2</v>
      </c>
      <c r="R31" s="17">
        <v>4.0999999999999996</v>
      </c>
      <c r="T31" s="13">
        <v>276</v>
      </c>
      <c r="U31" s="250" t="s">
        <v>66</v>
      </c>
      <c r="V31" s="249"/>
      <c r="W31" s="14">
        <v>170</v>
      </c>
      <c r="X31" s="15">
        <v>11.7</v>
      </c>
      <c r="Y31" s="15">
        <v>9.3000000000000007</v>
      </c>
      <c r="Z31" s="15">
        <v>14.9</v>
      </c>
      <c r="AA31" s="16">
        <v>300.60000000000002</v>
      </c>
      <c r="AB31" s="17">
        <v>3.9</v>
      </c>
      <c r="AC31" s="13">
        <v>276</v>
      </c>
      <c r="AD31" s="260" t="s">
        <v>66</v>
      </c>
      <c r="AE31" s="260"/>
      <c r="AF31" s="14">
        <v>180</v>
      </c>
      <c r="AG31" s="15">
        <v>12.4</v>
      </c>
      <c r="AH31" s="15">
        <v>9.9443999999999999</v>
      </c>
      <c r="AI31" s="15">
        <v>16.2</v>
      </c>
      <c r="AJ31" s="15">
        <v>320.2</v>
      </c>
      <c r="AK31" s="17">
        <v>4.0999999999999996</v>
      </c>
    </row>
    <row r="32" spans="1:37" ht="14.45" customHeight="1" x14ac:dyDescent="0.25">
      <c r="A32" s="13"/>
      <c r="B32" s="250" t="s">
        <v>23</v>
      </c>
      <c r="C32" s="249"/>
      <c r="D32" s="14">
        <v>20</v>
      </c>
      <c r="E32" s="15">
        <v>1.51</v>
      </c>
      <c r="F32" s="16">
        <v>0.54220000000000002</v>
      </c>
      <c r="G32" s="15">
        <v>9.7200000000000006</v>
      </c>
      <c r="H32" s="16">
        <v>48.64</v>
      </c>
      <c r="I32" s="21"/>
      <c r="J32" s="13"/>
      <c r="K32" s="260" t="s">
        <v>36</v>
      </c>
      <c r="L32" s="260"/>
      <c r="M32" s="14">
        <v>25</v>
      </c>
      <c r="N32" s="16">
        <v>1.47</v>
      </c>
      <c r="O32" s="16">
        <v>0.45</v>
      </c>
      <c r="P32" s="16">
        <v>13.11</v>
      </c>
      <c r="Q32" s="16">
        <v>59.634889999999999</v>
      </c>
      <c r="R32" s="20"/>
      <c r="T32" s="13"/>
      <c r="U32" s="250" t="s">
        <v>23</v>
      </c>
      <c r="V32" s="249"/>
      <c r="W32" s="14">
        <v>20</v>
      </c>
      <c r="X32" s="15">
        <v>1.51</v>
      </c>
      <c r="Y32" s="16">
        <v>0.54220000000000002</v>
      </c>
      <c r="Z32" s="15">
        <v>9.7200000000000006</v>
      </c>
      <c r="AA32" s="16">
        <v>48.64</v>
      </c>
      <c r="AB32" s="21"/>
      <c r="AC32" s="13"/>
      <c r="AD32" s="260" t="s">
        <v>36</v>
      </c>
      <c r="AE32" s="260"/>
      <c r="AF32" s="14">
        <v>25</v>
      </c>
      <c r="AG32" s="16">
        <v>1.47</v>
      </c>
      <c r="AH32" s="16">
        <v>0.45</v>
      </c>
      <c r="AI32" s="16">
        <v>13.11</v>
      </c>
      <c r="AJ32" s="16">
        <v>59.634889999999999</v>
      </c>
      <c r="AK32" s="20"/>
    </row>
    <row r="33" spans="1:37" ht="14.45" customHeight="1" x14ac:dyDescent="0.25">
      <c r="A33" s="13"/>
      <c r="B33" s="250" t="s">
        <v>36</v>
      </c>
      <c r="C33" s="249"/>
      <c r="D33" s="14">
        <v>20</v>
      </c>
      <c r="E33" s="15">
        <v>1</v>
      </c>
      <c r="F33" s="16">
        <v>0.36</v>
      </c>
      <c r="G33" s="15">
        <v>9.9</v>
      </c>
      <c r="H33" s="16">
        <v>45.6</v>
      </c>
      <c r="I33" s="21"/>
      <c r="J33" s="13"/>
      <c r="K33" s="260" t="s">
        <v>23</v>
      </c>
      <c r="L33" s="260"/>
      <c r="M33" s="14">
        <v>20</v>
      </c>
      <c r="N33" s="15">
        <v>1.5</v>
      </c>
      <c r="O33" s="16">
        <v>0.54220000000000002</v>
      </c>
      <c r="P33" s="15">
        <v>9.7200000000000006</v>
      </c>
      <c r="Q33" s="16">
        <v>48.64</v>
      </c>
      <c r="R33" s="21"/>
      <c r="T33" s="13"/>
      <c r="U33" s="250" t="s">
        <v>36</v>
      </c>
      <c r="V33" s="249"/>
      <c r="W33" s="14">
        <v>20</v>
      </c>
      <c r="X33" s="15">
        <v>1</v>
      </c>
      <c r="Y33" s="16">
        <v>0.36</v>
      </c>
      <c r="Z33" s="15">
        <v>9.9</v>
      </c>
      <c r="AA33" s="16">
        <v>45.6</v>
      </c>
      <c r="AB33" s="21"/>
      <c r="AC33" s="13"/>
      <c r="AD33" s="260" t="s">
        <v>23</v>
      </c>
      <c r="AE33" s="260"/>
      <c r="AF33" s="14">
        <v>20</v>
      </c>
      <c r="AG33" s="15">
        <v>1.5</v>
      </c>
      <c r="AH33" s="16">
        <v>0.54220000000000002</v>
      </c>
      <c r="AI33" s="15">
        <v>9.7200000000000006</v>
      </c>
      <c r="AJ33" s="16">
        <v>48.64</v>
      </c>
      <c r="AK33" s="21"/>
    </row>
    <row r="34" spans="1:37" ht="15" customHeight="1" thickBot="1" x14ac:dyDescent="0.3">
      <c r="A34" s="13">
        <v>392</v>
      </c>
      <c r="B34" s="268" t="s">
        <v>67</v>
      </c>
      <c r="C34" s="241"/>
      <c r="D34" s="33" t="s">
        <v>68</v>
      </c>
      <c r="E34" s="15">
        <v>1</v>
      </c>
      <c r="F34" s="15">
        <v>1.2</v>
      </c>
      <c r="G34" s="15">
        <v>9.1999999999999993</v>
      </c>
      <c r="H34" s="16">
        <v>52.4</v>
      </c>
      <c r="I34" s="17">
        <v>1.1000000000000001</v>
      </c>
      <c r="J34" s="13">
        <v>392</v>
      </c>
      <c r="K34" s="250" t="s">
        <v>67</v>
      </c>
      <c r="L34" s="249"/>
      <c r="M34" s="33" t="s">
        <v>286</v>
      </c>
      <c r="N34" s="15">
        <v>1.2</v>
      </c>
      <c r="O34" s="15">
        <v>1.548</v>
      </c>
      <c r="P34" s="15">
        <v>12</v>
      </c>
      <c r="Q34" s="15">
        <v>64</v>
      </c>
      <c r="R34" s="20">
        <v>1.3</v>
      </c>
      <c r="T34" s="13">
        <v>392</v>
      </c>
      <c r="U34" s="268" t="s">
        <v>67</v>
      </c>
      <c r="V34" s="241"/>
      <c r="W34" s="33" t="s">
        <v>68</v>
      </c>
      <c r="X34" s="15">
        <v>1</v>
      </c>
      <c r="Y34" s="15">
        <v>1.2</v>
      </c>
      <c r="Z34" s="15">
        <v>9.1999999999999993</v>
      </c>
      <c r="AA34" s="16">
        <v>52.4</v>
      </c>
      <c r="AB34" s="17">
        <v>1.1000000000000001</v>
      </c>
      <c r="AC34" s="13">
        <v>392</v>
      </c>
      <c r="AD34" s="250" t="s">
        <v>67</v>
      </c>
      <c r="AE34" s="249"/>
      <c r="AF34" s="33" t="s">
        <v>286</v>
      </c>
      <c r="AG34" s="15">
        <v>1.2</v>
      </c>
      <c r="AH34" s="15">
        <v>1.548</v>
      </c>
      <c r="AI34" s="15">
        <v>12</v>
      </c>
      <c r="AJ34" s="15">
        <v>64</v>
      </c>
      <c r="AK34" s="20">
        <v>1.3</v>
      </c>
    </row>
    <row r="35" spans="1:37" ht="62.45" customHeight="1" x14ac:dyDescent="0.25">
      <c r="A35" s="269" t="s">
        <v>69</v>
      </c>
      <c r="B35" s="270"/>
      <c r="C35" s="270"/>
      <c r="D35" s="271"/>
      <c r="E35" s="238" t="s">
        <v>11</v>
      </c>
      <c r="F35" s="238"/>
      <c r="G35" s="238"/>
      <c r="H35" s="237" t="s">
        <v>12</v>
      </c>
      <c r="I35" s="34" t="s">
        <v>13</v>
      </c>
      <c r="J35" s="269" t="s">
        <v>287</v>
      </c>
      <c r="K35" s="270"/>
      <c r="L35" s="270"/>
      <c r="M35" s="271"/>
      <c r="N35" s="238" t="s">
        <v>11</v>
      </c>
      <c r="O35" s="238"/>
      <c r="P35" s="238"/>
      <c r="Q35" s="237" t="s">
        <v>12</v>
      </c>
      <c r="R35" s="34" t="s">
        <v>13</v>
      </c>
      <c r="T35" s="269" t="s">
        <v>69</v>
      </c>
      <c r="U35" s="270"/>
      <c r="V35" s="270"/>
      <c r="W35" s="271"/>
      <c r="X35" s="238" t="s">
        <v>11</v>
      </c>
      <c r="Y35" s="238"/>
      <c r="Z35" s="238"/>
      <c r="AA35" s="237" t="s">
        <v>12</v>
      </c>
      <c r="AB35" s="34" t="s">
        <v>13</v>
      </c>
      <c r="AC35" s="269" t="s">
        <v>287</v>
      </c>
      <c r="AD35" s="270"/>
      <c r="AE35" s="270"/>
      <c r="AF35" s="271"/>
      <c r="AG35" s="238" t="s">
        <v>11</v>
      </c>
      <c r="AH35" s="238"/>
      <c r="AI35" s="238"/>
      <c r="AJ35" s="237" t="s">
        <v>12</v>
      </c>
      <c r="AK35" s="34" t="s">
        <v>13</v>
      </c>
    </row>
    <row r="36" spans="1:37" x14ac:dyDescent="0.25">
      <c r="A36" s="272"/>
      <c r="B36" s="273"/>
      <c r="C36" s="273"/>
      <c r="D36" s="274"/>
      <c r="E36" s="109" t="s">
        <v>14</v>
      </c>
      <c r="F36" s="109" t="s">
        <v>15</v>
      </c>
      <c r="G36" s="109" t="s">
        <v>16</v>
      </c>
      <c r="H36" s="239"/>
      <c r="I36" s="36" t="s">
        <v>17</v>
      </c>
      <c r="J36" s="272"/>
      <c r="K36" s="273"/>
      <c r="L36" s="273"/>
      <c r="M36" s="274"/>
      <c r="N36" s="109" t="s">
        <v>14</v>
      </c>
      <c r="O36" s="109" t="s">
        <v>15</v>
      </c>
      <c r="P36" s="109" t="s">
        <v>16</v>
      </c>
      <c r="Q36" s="239"/>
      <c r="R36" s="36" t="s">
        <v>17</v>
      </c>
      <c r="T36" s="272"/>
      <c r="U36" s="273"/>
      <c r="V36" s="273"/>
      <c r="W36" s="274"/>
      <c r="X36" s="109" t="s">
        <v>14</v>
      </c>
      <c r="Y36" s="109" t="s">
        <v>15</v>
      </c>
      <c r="Z36" s="109" t="s">
        <v>16</v>
      </c>
      <c r="AA36" s="239"/>
      <c r="AB36" s="36" t="s">
        <v>17</v>
      </c>
      <c r="AC36" s="272"/>
      <c r="AD36" s="273"/>
      <c r="AE36" s="273"/>
      <c r="AF36" s="274"/>
      <c r="AG36" s="109" t="s">
        <v>14</v>
      </c>
      <c r="AH36" s="109" t="s">
        <v>15</v>
      </c>
      <c r="AI36" s="109" t="s">
        <v>16</v>
      </c>
      <c r="AJ36" s="239"/>
      <c r="AK36" s="36" t="s">
        <v>17</v>
      </c>
    </row>
    <row r="37" spans="1:37" ht="15.75" thickBot="1" x14ac:dyDescent="0.3">
      <c r="A37" s="275"/>
      <c r="B37" s="276"/>
      <c r="C37" s="276"/>
      <c r="D37" s="277"/>
      <c r="E37" s="37">
        <f>E34+E33+E32+E31+E30+E28+E27+E25+E24+E22+E21+E20+E19+E18+E16+E14+E13+E12+E11+E10</f>
        <v>56.22999999999999</v>
      </c>
      <c r="F37" s="37">
        <f>F34+F33+F32+F31+F30+F28+F27+F25+F24+F22+F21+F20+F19+F18+F16+F14+F13+F12+F11+F10</f>
        <v>55.846599999999988</v>
      </c>
      <c r="G37" s="37">
        <f>G34+G33+G32+G31+G30+G28+G27+G25+G24+G22+G21+G20+G19+G18+G16+G14+G13+G12+G11+G10</f>
        <v>217.16000000000005</v>
      </c>
      <c r="H37" s="37">
        <f>H34+H33+H32+H31+H30+H28+H27+H25+H24+H22+H21+H20+H19+H18+H16+H14+H13+H12+H11+H10</f>
        <v>1795.42</v>
      </c>
      <c r="I37" s="38">
        <f>I34+I33+I32+I31+I30+I28+I27+I25+I24+I22+I21+I20+I19+I18+I16+I14+I13+I12+I11+I10</f>
        <v>40.110000000000014</v>
      </c>
      <c r="J37" s="275"/>
      <c r="K37" s="276"/>
      <c r="L37" s="276"/>
      <c r="M37" s="277"/>
      <c r="N37" s="37">
        <f>N34+N33+N32+N31+N30+N28+N27+N25+N24+N22+N21+N20+N19+N18+N16+N14+N13+N12+N11+N10</f>
        <v>74.239999999999995</v>
      </c>
      <c r="O37" s="37">
        <f>O34+O33+O32+O31+O30+O28+O27+O25+O24+O22+O21+O20+O19+O18+O16+O14+O13+O12+O11+O10</f>
        <v>69.613199999999992</v>
      </c>
      <c r="P37" s="37">
        <f>P34+P33+P32+P31+P30+P28+P27+P25+P24+P22+P21+P20+P19+P18+P16+P14+P13+P12+P11+P10</f>
        <v>275.05900000000003</v>
      </c>
      <c r="Q37" s="37">
        <f>Q34+Q33+Q32+Q31+Q30+Q28+Q27+Q25+Q24+Q22+Q21+Q20+Q19+Q18+Q16+Q14+Q13+Q12+Q11+Q10</f>
        <v>2202.7397799999999</v>
      </c>
      <c r="R37" s="38">
        <f>R34+R33+R32+R31+R30+R28+R27+R25+R24+R22+R21+R20+R19+R18+R16+R14+R13+R12+R11+R10</f>
        <v>46.839999999999996</v>
      </c>
      <c r="T37" s="275"/>
      <c r="U37" s="276"/>
      <c r="V37" s="276"/>
      <c r="W37" s="277"/>
      <c r="X37" s="37">
        <f>X34+X33+X32+X31+X30+X28+X27+X25+X24+X22+X21+X20+X19+X18+X16+X14+X13+X12+X11+X10</f>
        <v>56.22999999999999</v>
      </c>
      <c r="Y37" s="37">
        <f>Y34+Y33+Y32+Y31+Y30+Y28+Y27+Y25+Y24+Y22+Y21+Y20+Y19+Y18+Y16+Y14+Y13+Y12+Y11+Y10</f>
        <v>55.846599999999988</v>
      </c>
      <c r="Z37" s="37">
        <f>Z34+Z33+Z32+Z31+Z30+Z28+Z27+Z25+Z24+Z22+Z21+Z20+Z19+Z18+Z16+Z14+Z13+Z12+Z11+Z10</f>
        <v>217.16000000000005</v>
      </c>
      <c r="AA37" s="37">
        <f>AA34+AA33+AA32+AA31+AA30+AA28+AA27+AA25+AA24+AA22+AA21+AA20+AA19+AA18+AA16+AA14+AA13+AA12+AA11+AA10</f>
        <v>1795.42</v>
      </c>
      <c r="AB37" s="38">
        <f>AB34+AB33+AB32+AB31+AB30+AB28+AB27+AB25+AB24+AB22+AB21+AB20+AB19+AB18+AB16+AB14+AB13+AB12+AB11+AB10</f>
        <v>40.110000000000014</v>
      </c>
      <c r="AC37" s="275"/>
      <c r="AD37" s="276"/>
      <c r="AE37" s="276"/>
      <c r="AF37" s="277"/>
      <c r="AG37" s="37">
        <f>AG34+AG33+AG32+AG31+AG30+AG28+AG27+AG25+AG24+AG22+AG21+AG20+AG19+AG18+AG16+AG14+AG13+AG12+AG11+AG10</f>
        <v>74.239999999999995</v>
      </c>
      <c r="AH37" s="37">
        <f>AH34+AH33+AH32+AH31+AH30+AH28+AH27+AH25+AH24+AH22+AH21+AH20+AH19+AH18+AH16+AH14+AH13+AH12+AH11+AH10</f>
        <v>69.613199999999992</v>
      </c>
      <c r="AI37" s="37">
        <f>AI34+AI33+AI32+AI31+AI30+AI28+AI27+AI25+AI24+AI22+AI21+AI20+AI19+AI18+AI16+AI14+AI13+AI12+AI11+AI10</f>
        <v>275.05900000000003</v>
      </c>
      <c r="AJ37" s="37">
        <f>AJ34+AJ33+AJ32+AJ31+AJ30+AJ28+AJ27+AJ25+AJ24+AJ22+AJ21+AJ20+AJ19+AJ18+AJ16+AJ14+AJ13+AJ12+AJ11+AJ10</f>
        <v>2202.7397799999999</v>
      </c>
      <c r="AK37" s="38">
        <f>AK34+AK33+AK32+AK31+AK30+AK28+AK27+AK25+AK24+AK22+AK21+AK20+AK19+AK18+AK16+AK14+AK13+AK12+AK11+AK10</f>
        <v>46.839999999999996</v>
      </c>
    </row>
    <row r="38" spans="1:37" x14ac:dyDescent="0.25">
      <c r="A38" s="105"/>
      <c r="B38" s="106"/>
      <c r="C38" s="106"/>
      <c r="D38" s="106"/>
      <c r="E38" s="41"/>
      <c r="F38" s="41"/>
      <c r="G38" s="41"/>
      <c r="H38" s="41"/>
      <c r="I38" s="43"/>
      <c r="J38" s="44"/>
      <c r="K38" s="45"/>
      <c r="L38" s="45"/>
      <c r="M38" s="45"/>
      <c r="N38" s="46"/>
      <c r="O38" s="46"/>
      <c r="P38" s="46"/>
      <c r="Q38" s="46"/>
      <c r="R38" s="46"/>
      <c r="T38" s="105"/>
      <c r="U38" s="106"/>
      <c r="V38" s="106"/>
      <c r="W38" s="106"/>
      <c r="X38" s="41"/>
      <c r="Y38" s="41"/>
      <c r="Z38" s="41"/>
      <c r="AA38" s="41"/>
      <c r="AB38" s="43"/>
      <c r="AC38" s="44"/>
      <c r="AD38" s="45"/>
      <c r="AE38" s="45"/>
      <c r="AF38" s="45"/>
      <c r="AG38" s="46"/>
      <c r="AH38" s="46"/>
      <c r="AI38" s="46"/>
      <c r="AJ38" s="46"/>
      <c r="AK38" s="46"/>
    </row>
  </sheetData>
  <mergeCells count="142">
    <mergeCell ref="Q7:Q8"/>
    <mergeCell ref="A9:I9"/>
    <mergeCell ref="J9:R9"/>
    <mergeCell ref="A1:I1"/>
    <mergeCell ref="J1:R1"/>
    <mergeCell ref="D4:H4"/>
    <mergeCell ref="M4:Q4"/>
    <mergeCell ref="A7:A8"/>
    <mergeCell ref="B7:C8"/>
    <mergeCell ref="D7:D8"/>
    <mergeCell ref="E7:G7"/>
    <mergeCell ref="H7:H8"/>
    <mergeCell ref="J7:J8"/>
    <mergeCell ref="B10:C10"/>
    <mergeCell ref="K10:L10"/>
    <mergeCell ref="B11:C11"/>
    <mergeCell ref="K11:L11"/>
    <mergeCell ref="B12:C12"/>
    <mergeCell ref="K12:L12"/>
    <mergeCell ref="K7:L8"/>
    <mergeCell ref="M7:M8"/>
    <mergeCell ref="N7:P7"/>
    <mergeCell ref="B16:C16"/>
    <mergeCell ref="K16:L16"/>
    <mergeCell ref="A17:I17"/>
    <mergeCell ref="J17:R17"/>
    <mergeCell ref="B18:C18"/>
    <mergeCell ref="K18:L18"/>
    <mergeCell ref="B13:C13"/>
    <mergeCell ref="K13:L13"/>
    <mergeCell ref="B14:C14"/>
    <mergeCell ref="K14:L14"/>
    <mergeCell ref="A15:I15"/>
    <mergeCell ref="J15:R15"/>
    <mergeCell ref="B22:C22"/>
    <mergeCell ref="K22:L22"/>
    <mergeCell ref="M23:N23"/>
    <mergeCell ref="B24:C24"/>
    <mergeCell ref="K24:L24"/>
    <mergeCell ref="B25:C25"/>
    <mergeCell ref="K25:L25"/>
    <mergeCell ref="B19:C19"/>
    <mergeCell ref="K19:L19"/>
    <mergeCell ref="B20:C20"/>
    <mergeCell ref="K20:L20"/>
    <mergeCell ref="B21:C21"/>
    <mergeCell ref="K21:L21"/>
    <mergeCell ref="A29:I29"/>
    <mergeCell ref="J29:R29"/>
    <mergeCell ref="B30:C30"/>
    <mergeCell ref="K30:L30"/>
    <mergeCell ref="B31:C31"/>
    <mergeCell ref="K31:L31"/>
    <mergeCell ref="A26:I26"/>
    <mergeCell ref="J26:R26"/>
    <mergeCell ref="B27:C27"/>
    <mergeCell ref="K27:L27"/>
    <mergeCell ref="B28:C28"/>
    <mergeCell ref="K28:L28"/>
    <mergeCell ref="A35:D37"/>
    <mergeCell ref="E35:G35"/>
    <mergeCell ref="H35:H36"/>
    <mergeCell ref="J35:M37"/>
    <mergeCell ref="N35:P35"/>
    <mergeCell ref="Q35:Q36"/>
    <mergeCell ref="B32:C32"/>
    <mergeCell ref="K32:L32"/>
    <mergeCell ref="B33:C33"/>
    <mergeCell ref="K33:L33"/>
    <mergeCell ref="B34:C34"/>
    <mergeCell ref="K34:L34"/>
    <mergeCell ref="U18:V18"/>
    <mergeCell ref="AD18:AE18"/>
    <mergeCell ref="U12:V12"/>
    <mergeCell ref="AD12:AE12"/>
    <mergeCell ref="AD7:AE8"/>
    <mergeCell ref="AF7:AF8"/>
    <mergeCell ref="AG7:AI7"/>
    <mergeCell ref="T9:AB9"/>
    <mergeCell ref="AC9:AK9"/>
    <mergeCell ref="U10:V10"/>
    <mergeCell ref="AD10:AE10"/>
    <mergeCell ref="U11:V11"/>
    <mergeCell ref="AD11:AE11"/>
    <mergeCell ref="U13:V13"/>
    <mergeCell ref="AD13:AE13"/>
    <mergeCell ref="U14:V14"/>
    <mergeCell ref="AD14:AE14"/>
    <mergeCell ref="T15:AB15"/>
    <mergeCell ref="AC15:AK15"/>
    <mergeCell ref="U16:V16"/>
    <mergeCell ref="AD16:AE16"/>
    <mergeCell ref="T17:AB17"/>
    <mergeCell ref="AC17:AK17"/>
    <mergeCell ref="T1:AB1"/>
    <mergeCell ref="AC1:AK1"/>
    <mergeCell ref="W4:AA4"/>
    <mergeCell ref="AF4:AJ4"/>
    <mergeCell ref="T7:T8"/>
    <mergeCell ref="U7:V8"/>
    <mergeCell ref="W7:W8"/>
    <mergeCell ref="X7:Z7"/>
    <mergeCell ref="AA7:AA8"/>
    <mergeCell ref="AC7:AC8"/>
    <mergeCell ref="AJ7:AJ8"/>
    <mergeCell ref="AJ35:AJ36"/>
    <mergeCell ref="U34:V34"/>
    <mergeCell ref="AD34:AE34"/>
    <mergeCell ref="T35:W37"/>
    <mergeCell ref="X35:Z35"/>
    <mergeCell ref="AA35:AA36"/>
    <mergeCell ref="AC35:AF37"/>
    <mergeCell ref="U28:V28"/>
    <mergeCell ref="AD28:AE28"/>
    <mergeCell ref="T29:AB29"/>
    <mergeCell ref="AC29:AK29"/>
    <mergeCell ref="U30:V30"/>
    <mergeCell ref="AD30:AE30"/>
    <mergeCell ref="AG35:AI35"/>
    <mergeCell ref="U32:V32"/>
    <mergeCell ref="AD32:AE32"/>
    <mergeCell ref="U33:V33"/>
    <mergeCell ref="AD33:AE33"/>
    <mergeCell ref="U31:V31"/>
    <mergeCell ref="AD31:AE31"/>
    <mergeCell ref="T26:AB26"/>
    <mergeCell ref="AC26:AK26"/>
    <mergeCell ref="U27:V27"/>
    <mergeCell ref="AD27:AE27"/>
    <mergeCell ref="U25:V25"/>
    <mergeCell ref="AD25:AE25"/>
    <mergeCell ref="U19:V19"/>
    <mergeCell ref="AD19:AE19"/>
    <mergeCell ref="U20:V20"/>
    <mergeCell ref="AD20:AE20"/>
    <mergeCell ref="U21:V21"/>
    <mergeCell ref="AD21:AE21"/>
    <mergeCell ref="U22:V22"/>
    <mergeCell ref="AD22:AE22"/>
    <mergeCell ref="AF23:AG23"/>
    <mergeCell ref="U24:V24"/>
    <mergeCell ref="AD24:AE24"/>
  </mergeCells>
  <pageMargins left="0.7" right="0.7" top="0.75" bottom="0.75" header="0.3" footer="0.3"/>
  <pageSetup paperSize="9" scale="60" orientation="landscape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L36"/>
  <sheetViews>
    <sheetView workbookViewId="0">
      <selection activeCell="V9" sqref="V9:W9"/>
    </sheetView>
  </sheetViews>
  <sheetFormatPr defaultRowHeight="15" x14ac:dyDescent="0.25"/>
  <cols>
    <col min="3" max="3" width="21.42578125" customWidth="1"/>
    <col min="4" max="4" width="8.85546875" customWidth="1"/>
    <col min="5" max="5" width="0.140625" customWidth="1"/>
    <col min="6" max="7" width="8.85546875" hidden="1" customWidth="1"/>
    <col min="8" max="8" width="9.28515625" customWidth="1"/>
    <col min="9" max="9" width="8.85546875" hidden="1" customWidth="1"/>
    <col min="10" max="10" width="0.140625" customWidth="1"/>
    <col min="11" max="12" width="8.85546875" hidden="1" customWidth="1"/>
    <col min="14" max="14" width="0.140625" customWidth="1"/>
    <col min="15" max="16" width="8.85546875" hidden="1" customWidth="1"/>
    <col min="17" max="17" width="8.85546875" customWidth="1"/>
    <col min="18" max="18" width="0.140625" customWidth="1"/>
    <col min="19" max="20" width="9.140625" hidden="1" customWidth="1"/>
    <col min="23" max="23" width="18.85546875" customWidth="1"/>
    <col min="24" max="24" width="8.5703125" customWidth="1"/>
    <col min="25" max="27" width="8.85546875" hidden="1" customWidth="1"/>
    <col min="28" max="28" width="9.42578125" customWidth="1"/>
    <col min="29" max="29" width="0.28515625" customWidth="1"/>
    <col min="30" max="32" width="8.85546875" hidden="1" customWidth="1"/>
    <col min="33" max="33" width="8.85546875" customWidth="1"/>
    <col min="34" max="34" width="0.140625" customWidth="1"/>
    <col min="35" max="36" width="8.85546875" hidden="1" customWidth="1"/>
    <col min="38" max="38" width="0.140625" customWidth="1"/>
  </cols>
  <sheetData>
    <row r="1" spans="1:38" x14ac:dyDescent="0.25">
      <c r="A1" s="1">
        <v>1</v>
      </c>
      <c r="B1" s="5" t="s">
        <v>1</v>
      </c>
      <c r="C1" s="6">
        <v>1</v>
      </c>
      <c r="D1" s="2"/>
      <c r="E1" s="2"/>
      <c r="F1" s="2"/>
      <c r="G1" s="2"/>
      <c r="H1" s="3"/>
      <c r="I1" s="4"/>
      <c r="J1" s="1"/>
      <c r="K1" s="5" t="s">
        <v>1</v>
      </c>
      <c r="L1" s="6">
        <v>1</v>
      </c>
      <c r="M1" s="2"/>
      <c r="N1" s="2"/>
      <c r="O1" s="2"/>
      <c r="P1" s="2"/>
      <c r="Q1" s="3"/>
      <c r="R1" s="4"/>
      <c r="U1" s="1">
        <v>1</v>
      </c>
      <c r="V1" s="5" t="s">
        <v>1</v>
      </c>
      <c r="W1" s="6">
        <v>1</v>
      </c>
      <c r="X1" s="2"/>
      <c r="Y1" s="2"/>
      <c r="Z1" s="2"/>
      <c r="AA1" s="2"/>
      <c r="AB1" s="3"/>
      <c r="AC1" s="4"/>
      <c r="AD1" s="1"/>
      <c r="AE1" s="5" t="s">
        <v>1</v>
      </c>
      <c r="AF1" s="6">
        <v>1</v>
      </c>
      <c r="AG1" s="2"/>
      <c r="AH1" s="2"/>
      <c r="AI1" s="2"/>
      <c r="AJ1" s="2"/>
      <c r="AK1" s="3"/>
      <c r="AL1" s="4"/>
    </row>
    <row r="2" spans="1:38" x14ac:dyDescent="0.25">
      <c r="A2" s="1"/>
      <c r="B2" s="5" t="s">
        <v>2</v>
      </c>
      <c r="C2" s="6">
        <v>1</v>
      </c>
      <c r="D2" s="2"/>
      <c r="E2" s="2"/>
      <c r="F2" s="2"/>
      <c r="G2" s="2"/>
      <c r="H2" s="3"/>
      <c r="I2" s="4"/>
      <c r="J2" s="1"/>
      <c r="K2" s="5" t="s">
        <v>2</v>
      </c>
      <c r="L2" s="6">
        <v>1</v>
      </c>
      <c r="M2" s="2"/>
      <c r="N2" s="2"/>
      <c r="O2" s="2"/>
      <c r="P2" s="2"/>
      <c r="Q2" s="3"/>
      <c r="R2" s="4"/>
      <c r="U2" s="1"/>
      <c r="V2" s="5" t="s">
        <v>2</v>
      </c>
      <c r="W2" s="6">
        <v>1</v>
      </c>
      <c r="X2" s="2"/>
      <c r="Y2" s="2"/>
      <c r="Z2" s="2"/>
      <c r="AA2" s="2"/>
      <c r="AB2" s="3"/>
      <c r="AC2" s="4"/>
      <c r="AD2" s="1"/>
      <c r="AE2" s="5" t="s">
        <v>2</v>
      </c>
      <c r="AF2" s="6">
        <v>1</v>
      </c>
      <c r="AG2" s="2"/>
      <c r="AH2" s="2"/>
      <c r="AI2" s="2"/>
      <c r="AJ2" s="2"/>
      <c r="AK2" s="3"/>
      <c r="AL2" s="4"/>
    </row>
    <row r="3" spans="1:38" x14ac:dyDescent="0.25">
      <c r="A3" s="1"/>
      <c r="B3" s="5" t="s">
        <v>3</v>
      </c>
      <c r="C3" s="7" t="s">
        <v>4</v>
      </c>
      <c r="D3" s="262"/>
      <c r="E3" s="262"/>
      <c r="F3" s="262"/>
      <c r="G3" s="262"/>
      <c r="H3" s="262"/>
      <c r="I3" s="4"/>
      <c r="J3" s="1"/>
      <c r="K3" s="5" t="s">
        <v>3</v>
      </c>
      <c r="L3" s="7" t="s">
        <v>4</v>
      </c>
      <c r="M3" s="262"/>
      <c r="N3" s="262"/>
      <c r="O3" s="262"/>
      <c r="P3" s="262"/>
      <c r="Q3" s="262"/>
      <c r="R3" s="4"/>
      <c r="U3" s="1"/>
      <c r="V3" s="5" t="s">
        <v>3</v>
      </c>
      <c r="W3" s="7" t="s">
        <v>4</v>
      </c>
      <c r="X3" s="262"/>
      <c r="Y3" s="262"/>
      <c r="Z3" s="262"/>
      <c r="AA3" s="262"/>
      <c r="AB3" s="262"/>
      <c r="AC3" s="4"/>
      <c r="AD3" s="1"/>
      <c r="AE3" s="5" t="s">
        <v>3</v>
      </c>
      <c r="AF3" s="7" t="s">
        <v>4</v>
      </c>
      <c r="AG3" s="262"/>
      <c r="AH3" s="262"/>
      <c r="AI3" s="262"/>
      <c r="AJ3" s="262"/>
      <c r="AK3" s="262"/>
      <c r="AL3" s="4"/>
    </row>
    <row r="4" spans="1:38" x14ac:dyDescent="0.25">
      <c r="A4" s="1"/>
      <c r="B4" s="8"/>
      <c r="C4" s="9"/>
      <c r="D4" s="2"/>
      <c r="E4" s="2"/>
      <c r="F4" s="2"/>
      <c r="G4" s="2"/>
      <c r="H4" s="3"/>
      <c r="I4" s="4"/>
      <c r="J4" s="1"/>
      <c r="K4" s="8" t="s">
        <v>6</v>
      </c>
      <c r="L4" s="9" t="s">
        <v>276</v>
      </c>
      <c r="M4" s="2"/>
      <c r="N4" s="2"/>
      <c r="O4" s="2"/>
      <c r="P4" s="2"/>
      <c r="Q4" s="3"/>
      <c r="R4" s="4"/>
      <c r="U4" s="1"/>
      <c r="V4" s="8"/>
      <c r="W4" s="9"/>
      <c r="X4" s="2"/>
      <c r="Y4" s="2"/>
      <c r="Z4" s="2"/>
      <c r="AA4" s="2"/>
      <c r="AB4" s="3"/>
      <c r="AC4" s="4"/>
      <c r="AD4" s="1"/>
      <c r="AE4" s="8" t="s">
        <v>6</v>
      </c>
      <c r="AF4" s="9" t="s">
        <v>276</v>
      </c>
      <c r="AG4" s="2"/>
      <c r="AH4" s="2"/>
      <c r="AI4" s="2"/>
      <c r="AJ4" s="2"/>
      <c r="AK4" s="3"/>
      <c r="AL4" s="4"/>
    </row>
    <row r="5" spans="1:38" x14ac:dyDescent="0.25">
      <c r="A5" s="1"/>
      <c r="B5" s="2"/>
      <c r="C5" s="99">
        <v>44440</v>
      </c>
      <c r="D5" s="2"/>
      <c r="E5" s="2"/>
      <c r="F5" s="2"/>
      <c r="G5" s="2"/>
      <c r="H5" s="3"/>
      <c r="I5" s="4"/>
      <c r="J5" s="1"/>
      <c r="K5" s="2"/>
      <c r="L5" s="2"/>
      <c r="M5" s="2"/>
      <c r="N5" s="2"/>
      <c r="O5" s="2"/>
      <c r="P5" s="2"/>
      <c r="Q5" s="3"/>
      <c r="R5" s="4"/>
      <c r="U5" s="1"/>
      <c r="V5" s="2"/>
      <c r="W5" s="99">
        <v>44440</v>
      </c>
      <c r="X5" s="2"/>
      <c r="Y5" s="2"/>
      <c r="Z5" s="2"/>
      <c r="AA5" s="2"/>
      <c r="AB5" s="3"/>
      <c r="AC5" s="4"/>
      <c r="AD5" s="1"/>
      <c r="AE5" s="2"/>
      <c r="AF5" s="2"/>
      <c r="AG5" s="2"/>
      <c r="AH5" s="2"/>
      <c r="AI5" s="2"/>
      <c r="AJ5" s="2"/>
      <c r="AK5" s="3"/>
      <c r="AL5" s="4"/>
    </row>
    <row r="6" spans="1:38" ht="26.45" customHeight="1" x14ac:dyDescent="0.25">
      <c r="A6" s="233" t="s">
        <v>8</v>
      </c>
      <c r="B6" s="234" t="s">
        <v>9</v>
      </c>
      <c r="C6" s="234"/>
      <c r="D6" s="234" t="s">
        <v>375</v>
      </c>
      <c r="E6" s="234" t="s">
        <v>11</v>
      </c>
      <c r="F6" s="234"/>
      <c r="G6" s="234"/>
      <c r="H6" s="235" t="s">
        <v>12</v>
      </c>
      <c r="I6" s="10" t="s">
        <v>13</v>
      </c>
      <c r="J6" s="233" t="s">
        <v>8</v>
      </c>
      <c r="K6" s="263" t="s">
        <v>9</v>
      </c>
      <c r="L6" s="264"/>
      <c r="M6" s="234" t="s">
        <v>372</v>
      </c>
      <c r="N6" s="234" t="s">
        <v>11</v>
      </c>
      <c r="O6" s="234"/>
      <c r="P6" s="234"/>
      <c r="Q6" s="235" t="s">
        <v>12</v>
      </c>
      <c r="R6" s="12" t="s">
        <v>13</v>
      </c>
      <c r="U6" s="233" t="s">
        <v>8</v>
      </c>
      <c r="V6" s="234" t="s">
        <v>9</v>
      </c>
      <c r="W6" s="234"/>
      <c r="X6" s="234" t="s">
        <v>375</v>
      </c>
      <c r="Y6" s="234" t="s">
        <v>11</v>
      </c>
      <c r="Z6" s="234"/>
      <c r="AA6" s="234"/>
      <c r="AB6" s="235" t="s">
        <v>12</v>
      </c>
      <c r="AC6" s="10" t="s">
        <v>13</v>
      </c>
      <c r="AD6" s="233" t="s">
        <v>8</v>
      </c>
      <c r="AE6" s="263" t="s">
        <v>9</v>
      </c>
      <c r="AF6" s="264"/>
      <c r="AG6" s="234" t="s">
        <v>372</v>
      </c>
      <c r="AH6" s="234" t="s">
        <v>11</v>
      </c>
      <c r="AI6" s="234"/>
      <c r="AJ6" s="234"/>
      <c r="AK6" s="235" t="s">
        <v>12</v>
      </c>
      <c r="AL6" s="12" t="s">
        <v>13</v>
      </c>
    </row>
    <row r="7" spans="1:38" ht="24" customHeight="1" x14ac:dyDescent="0.25">
      <c r="A7" s="233"/>
      <c r="B7" s="234"/>
      <c r="C7" s="234"/>
      <c r="D7" s="234"/>
      <c r="E7" s="94" t="s">
        <v>14</v>
      </c>
      <c r="F7" s="94" t="s">
        <v>15</v>
      </c>
      <c r="G7" s="94" t="s">
        <v>16</v>
      </c>
      <c r="H7" s="235"/>
      <c r="I7" s="12" t="s">
        <v>17</v>
      </c>
      <c r="J7" s="233"/>
      <c r="K7" s="265"/>
      <c r="L7" s="266"/>
      <c r="M7" s="234"/>
      <c r="N7" s="94" t="s">
        <v>14</v>
      </c>
      <c r="O7" s="94" t="s">
        <v>15</v>
      </c>
      <c r="P7" s="94" t="s">
        <v>16</v>
      </c>
      <c r="Q7" s="235"/>
      <c r="R7" s="12" t="s">
        <v>17</v>
      </c>
      <c r="U7" s="233"/>
      <c r="V7" s="234"/>
      <c r="W7" s="234"/>
      <c r="X7" s="234"/>
      <c r="Y7" s="94" t="s">
        <v>14</v>
      </c>
      <c r="Z7" s="94" t="s">
        <v>15</v>
      </c>
      <c r="AA7" s="94" t="s">
        <v>16</v>
      </c>
      <c r="AB7" s="235"/>
      <c r="AC7" s="12" t="s">
        <v>17</v>
      </c>
      <c r="AD7" s="233"/>
      <c r="AE7" s="265"/>
      <c r="AF7" s="266"/>
      <c r="AG7" s="234"/>
      <c r="AH7" s="94" t="s">
        <v>14</v>
      </c>
      <c r="AI7" s="94" t="s">
        <v>15</v>
      </c>
      <c r="AJ7" s="94" t="s">
        <v>16</v>
      </c>
      <c r="AK7" s="235"/>
      <c r="AL7" s="12" t="s">
        <v>17</v>
      </c>
    </row>
    <row r="8" spans="1:38" x14ac:dyDescent="0.25">
      <c r="A8" s="252" t="s">
        <v>18</v>
      </c>
      <c r="B8" s="253"/>
      <c r="C8" s="253"/>
      <c r="D8" s="253"/>
      <c r="E8" s="253"/>
      <c r="F8" s="253"/>
      <c r="G8" s="253"/>
      <c r="H8" s="253"/>
      <c r="I8" s="255"/>
      <c r="J8" s="252"/>
      <c r="K8" s="253"/>
      <c r="L8" s="253"/>
      <c r="M8" s="253"/>
      <c r="N8" s="253"/>
      <c r="O8" s="253"/>
      <c r="P8" s="253"/>
      <c r="Q8" s="253"/>
      <c r="R8" s="255"/>
      <c r="U8" s="252" t="s">
        <v>18</v>
      </c>
      <c r="V8" s="253"/>
      <c r="W8" s="253"/>
      <c r="X8" s="253"/>
      <c r="Y8" s="253"/>
      <c r="Z8" s="253"/>
      <c r="AA8" s="253"/>
      <c r="AB8" s="253"/>
      <c r="AC8" s="255"/>
      <c r="AD8" s="252"/>
      <c r="AE8" s="253"/>
      <c r="AF8" s="253"/>
      <c r="AG8" s="253"/>
      <c r="AH8" s="253"/>
      <c r="AI8" s="253"/>
      <c r="AJ8" s="253"/>
      <c r="AK8" s="253"/>
      <c r="AL8" s="255"/>
    </row>
    <row r="9" spans="1:38" ht="26.45" customHeight="1" x14ac:dyDescent="0.25">
      <c r="A9" s="13" t="s">
        <v>19</v>
      </c>
      <c r="B9" s="250" t="s">
        <v>20</v>
      </c>
      <c r="C9" s="249"/>
      <c r="D9" s="14">
        <v>150</v>
      </c>
      <c r="E9" s="15">
        <v>2.8</v>
      </c>
      <c r="F9" s="15">
        <v>7.8</v>
      </c>
      <c r="G9" s="15">
        <v>18.600000000000001</v>
      </c>
      <c r="H9" s="16">
        <v>170.2</v>
      </c>
      <c r="I9" s="17">
        <v>1.6</v>
      </c>
      <c r="J9" s="13" t="s">
        <v>19</v>
      </c>
      <c r="K9" s="250" t="s">
        <v>20</v>
      </c>
      <c r="L9" s="249"/>
      <c r="M9" s="14">
        <v>200</v>
      </c>
      <c r="N9" s="15">
        <v>3.7</v>
      </c>
      <c r="O9" s="15">
        <v>10.54</v>
      </c>
      <c r="P9" s="15">
        <v>24</v>
      </c>
      <c r="Q9" s="16">
        <v>227</v>
      </c>
      <c r="R9" s="20">
        <v>1.92</v>
      </c>
      <c r="U9" s="13" t="s">
        <v>19</v>
      </c>
      <c r="V9" s="250" t="s">
        <v>20</v>
      </c>
      <c r="W9" s="249"/>
      <c r="X9" s="14">
        <v>150</v>
      </c>
      <c r="Y9" s="15">
        <v>2.8</v>
      </c>
      <c r="Z9" s="15">
        <v>7.8</v>
      </c>
      <c r="AA9" s="15">
        <v>18.600000000000001</v>
      </c>
      <c r="AB9" s="16">
        <v>170.2</v>
      </c>
      <c r="AC9" s="17">
        <v>1.6</v>
      </c>
      <c r="AD9" s="13" t="s">
        <v>19</v>
      </c>
      <c r="AE9" s="250" t="s">
        <v>20</v>
      </c>
      <c r="AF9" s="249"/>
      <c r="AG9" s="14">
        <v>200</v>
      </c>
      <c r="AH9" s="15">
        <v>3.7</v>
      </c>
      <c r="AI9" s="15">
        <v>10.54</v>
      </c>
      <c r="AJ9" s="15">
        <v>24</v>
      </c>
      <c r="AK9" s="16">
        <v>227</v>
      </c>
      <c r="AL9" s="20">
        <v>1.92</v>
      </c>
    </row>
    <row r="10" spans="1:38" ht="14.45" customHeight="1" x14ac:dyDescent="0.25">
      <c r="A10" s="13">
        <v>7</v>
      </c>
      <c r="B10" s="250" t="s">
        <v>21</v>
      </c>
      <c r="C10" s="249"/>
      <c r="D10" s="14">
        <v>15</v>
      </c>
      <c r="E10" s="15">
        <v>3.8</v>
      </c>
      <c r="F10" s="15">
        <v>3.9</v>
      </c>
      <c r="G10" s="18">
        <v>4.8</v>
      </c>
      <c r="H10" s="16">
        <v>60</v>
      </c>
      <c r="I10" s="17">
        <v>0.1</v>
      </c>
      <c r="J10" s="13">
        <v>7</v>
      </c>
      <c r="K10" s="250" t="s">
        <v>21</v>
      </c>
      <c r="L10" s="249"/>
      <c r="M10" s="14">
        <v>15</v>
      </c>
      <c r="N10" s="15">
        <v>3.8</v>
      </c>
      <c r="O10" s="15">
        <v>3.94</v>
      </c>
      <c r="P10" s="18">
        <v>4.8</v>
      </c>
      <c r="Q10" s="16">
        <v>60</v>
      </c>
      <c r="R10" s="17">
        <v>0.1</v>
      </c>
      <c r="U10" s="13">
        <v>7</v>
      </c>
      <c r="V10" s="250" t="s">
        <v>21</v>
      </c>
      <c r="W10" s="249"/>
      <c r="X10" s="14">
        <v>15</v>
      </c>
      <c r="Y10" s="15">
        <v>3.8</v>
      </c>
      <c r="Z10" s="15">
        <v>3.9</v>
      </c>
      <c r="AA10" s="18">
        <v>4.8</v>
      </c>
      <c r="AB10" s="16">
        <v>60</v>
      </c>
      <c r="AC10" s="17">
        <v>0.1</v>
      </c>
      <c r="AD10" s="13">
        <v>7</v>
      </c>
      <c r="AE10" s="250" t="s">
        <v>21</v>
      </c>
      <c r="AF10" s="249"/>
      <c r="AG10" s="14">
        <v>15</v>
      </c>
      <c r="AH10" s="15">
        <v>3.8</v>
      </c>
      <c r="AI10" s="15">
        <v>3.94</v>
      </c>
      <c r="AJ10" s="18">
        <v>4.8</v>
      </c>
      <c r="AK10" s="16">
        <v>60</v>
      </c>
      <c r="AL10" s="17">
        <v>0.1</v>
      </c>
    </row>
    <row r="11" spans="1:38" ht="14.45" customHeight="1" x14ac:dyDescent="0.25">
      <c r="A11" s="19">
        <v>6</v>
      </c>
      <c r="B11" s="250" t="s">
        <v>22</v>
      </c>
      <c r="C11" s="249"/>
      <c r="D11" s="14">
        <v>7</v>
      </c>
      <c r="E11" s="16">
        <v>7.0000000000000007E-2</v>
      </c>
      <c r="F11" s="16">
        <v>5.5</v>
      </c>
      <c r="G11" s="16">
        <v>7.0000000000000007E-2</v>
      </c>
      <c r="H11" s="16">
        <v>49.6</v>
      </c>
      <c r="I11" s="20"/>
      <c r="J11" s="19">
        <v>6</v>
      </c>
      <c r="K11" s="250" t="s">
        <v>22</v>
      </c>
      <c r="L11" s="249"/>
      <c r="M11" s="14">
        <v>10</v>
      </c>
      <c r="N11" s="15">
        <v>0.1</v>
      </c>
      <c r="O11" s="15">
        <v>7.84</v>
      </c>
      <c r="P11" s="15">
        <v>0.1</v>
      </c>
      <c r="Q11" s="16">
        <v>70.900000000000006</v>
      </c>
      <c r="R11" s="21"/>
      <c r="U11" s="19">
        <v>6</v>
      </c>
      <c r="V11" s="250" t="s">
        <v>22</v>
      </c>
      <c r="W11" s="249"/>
      <c r="X11" s="14">
        <v>7</v>
      </c>
      <c r="Y11" s="16">
        <v>7.0000000000000007E-2</v>
      </c>
      <c r="Z11" s="16">
        <v>5.5</v>
      </c>
      <c r="AA11" s="16">
        <v>7.0000000000000007E-2</v>
      </c>
      <c r="AB11" s="16">
        <v>49.6</v>
      </c>
      <c r="AC11" s="20"/>
      <c r="AD11" s="19">
        <v>6</v>
      </c>
      <c r="AE11" s="250" t="s">
        <v>22</v>
      </c>
      <c r="AF11" s="249"/>
      <c r="AG11" s="14">
        <v>10</v>
      </c>
      <c r="AH11" s="15">
        <v>0.1</v>
      </c>
      <c r="AI11" s="15">
        <v>7.84</v>
      </c>
      <c r="AJ11" s="15">
        <v>0.1</v>
      </c>
      <c r="AK11" s="16">
        <v>70.900000000000006</v>
      </c>
      <c r="AL11" s="21"/>
    </row>
    <row r="12" spans="1:38" ht="14.45" customHeight="1" x14ac:dyDescent="0.25">
      <c r="A12" s="13"/>
      <c r="B12" s="250" t="s">
        <v>385</v>
      </c>
      <c r="C12" s="249"/>
      <c r="D12" s="14">
        <v>20</v>
      </c>
      <c r="E12" s="15">
        <v>1.51</v>
      </c>
      <c r="F12" s="16">
        <v>0.54220000000000002</v>
      </c>
      <c r="G12" s="15">
        <v>9.7200000000000006</v>
      </c>
      <c r="H12" s="16">
        <v>48.64</v>
      </c>
      <c r="I12" s="21"/>
      <c r="J12" s="13"/>
      <c r="K12" s="250" t="s">
        <v>23</v>
      </c>
      <c r="L12" s="249"/>
      <c r="M12" s="14">
        <v>30</v>
      </c>
      <c r="N12" s="15">
        <v>2.9</v>
      </c>
      <c r="O12" s="16">
        <v>1.01</v>
      </c>
      <c r="P12" s="16">
        <v>15.6</v>
      </c>
      <c r="Q12" s="16">
        <v>79.099999999999994</v>
      </c>
      <c r="R12" s="20"/>
      <c r="U12" s="13"/>
      <c r="V12" s="250" t="s">
        <v>385</v>
      </c>
      <c r="W12" s="249"/>
      <c r="X12" s="14">
        <v>20</v>
      </c>
      <c r="Y12" s="15">
        <v>1.51</v>
      </c>
      <c r="Z12" s="16">
        <v>0.54220000000000002</v>
      </c>
      <c r="AA12" s="15">
        <v>9.7200000000000006</v>
      </c>
      <c r="AB12" s="16">
        <v>48.64</v>
      </c>
      <c r="AC12" s="21"/>
      <c r="AD12" s="13"/>
      <c r="AE12" s="250" t="s">
        <v>23</v>
      </c>
      <c r="AF12" s="249"/>
      <c r="AG12" s="14">
        <v>30</v>
      </c>
      <c r="AH12" s="15">
        <v>2.9</v>
      </c>
      <c r="AI12" s="16">
        <v>1.01</v>
      </c>
      <c r="AJ12" s="16">
        <v>15.6</v>
      </c>
      <c r="AK12" s="16">
        <v>79.099999999999994</v>
      </c>
      <c r="AL12" s="20"/>
    </row>
    <row r="13" spans="1:38" ht="14.45" customHeight="1" x14ac:dyDescent="0.25">
      <c r="A13" s="13">
        <v>395</v>
      </c>
      <c r="B13" s="250" t="s">
        <v>24</v>
      </c>
      <c r="C13" s="249"/>
      <c r="D13" s="14">
        <v>150</v>
      </c>
      <c r="E13" s="15">
        <v>2.2000000000000002</v>
      </c>
      <c r="F13" s="15">
        <v>2.4</v>
      </c>
      <c r="G13" s="14">
        <v>14</v>
      </c>
      <c r="H13" s="16">
        <v>87.5</v>
      </c>
      <c r="I13" s="17">
        <v>1.4</v>
      </c>
      <c r="J13" s="13">
        <v>395</v>
      </c>
      <c r="K13" s="250" t="s">
        <v>277</v>
      </c>
      <c r="L13" s="249"/>
      <c r="M13" s="14">
        <v>180</v>
      </c>
      <c r="N13" s="15">
        <v>2.6</v>
      </c>
      <c r="O13" s="15">
        <v>2.94</v>
      </c>
      <c r="P13" s="15">
        <v>17</v>
      </c>
      <c r="Q13" s="15">
        <v>107.5</v>
      </c>
      <c r="R13" s="20">
        <v>1.7</v>
      </c>
      <c r="U13" s="13">
        <v>395</v>
      </c>
      <c r="V13" s="250" t="s">
        <v>24</v>
      </c>
      <c r="W13" s="249"/>
      <c r="X13" s="14">
        <v>150</v>
      </c>
      <c r="Y13" s="15">
        <v>2.2000000000000002</v>
      </c>
      <c r="Z13" s="15">
        <v>2.4</v>
      </c>
      <c r="AA13" s="14">
        <v>14</v>
      </c>
      <c r="AB13" s="16">
        <v>87.5</v>
      </c>
      <c r="AC13" s="17">
        <v>1.4</v>
      </c>
      <c r="AD13" s="13">
        <v>395</v>
      </c>
      <c r="AE13" s="250" t="s">
        <v>277</v>
      </c>
      <c r="AF13" s="249"/>
      <c r="AG13" s="14">
        <v>180</v>
      </c>
      <c r="AH13" s="15">
        <v>2.6</v>
      </c>
      <c r="AI13" s="15">
        <v>2.94</v>
      </c>
      <c r="AJ13" s="15">
        <v>17</v>
      </c>
      <c r="AK13" s="15">
        <v>107.5</v>
      </c>
      <c r="AL13" s="20">
        <v>1.7</v>
      </c>
    </row>
    <row r="14" spans="1:38" x14ac:dyDescent="0.25">
      <c r="A14" s="13"/>
      <c r="B14" s="250" t="s">
        <v>25</v>
      </c>
      <c r="C14" s="249"/>
      <c r="D14" s="14">
        <v>100</v>
      </c>
      <c r="E14" s="15">
        <v>1</v>
      </c>
      <c r="F14" s="15">
        <v>0.3</v>
      </c>
      <c r="G14" s="15">
        <v>8.9</v>
      </c>
      <c r="H14" s="16">
        <v>44</v>
      </c>
      <c r="I14" s="17">
        <v>5.4</v>
      </c>
      <c r="J14" s="13"/>
      <c r="K14" s="250" t="s">
        <v>25</v>
      </c>
      <c r="L14" s="249"/>
      <c r="M14" s="14">
        <v>100</v>
      </c>
      <c r="N14" s="15">
        <v>1</v>
      </c>
      <c r="O14" s="15">
        <v>0.34</v>
      </c>
      <c r="P14" s="15">
        <v>8.9</v>
      </c>
      <c r="Q14" s="16">
        <v>44</v>
      </c>
      <c r="R14" s="17">
        <v>5.4</v>
      </c>
      <c r="U14" s="13"/>
      <c r="V14" s="250" t="s">
        <v>25</v>
      </c>
      <c r="W14" s="249"/>
      <c r="X14" s="14">
        <v>100</v>
      </c>
      <c r="Y14" s="15">
        <v>1</v>
      </c>
      <c r="Z14" s="15">
        <v>0.3</v>
      </c>
      <c r="AA14" s="15">
        <v>8.9</v>
      </c>
      <c r="AB14" s="16">
        <v>44</v>
      </c>
      <c r="AC14" s="17">
        <v>5.4</v>
      </c>
      <c r="AD14" s="13"/>
      <c r="AE14" s="250" t="s">
        <v>25</v>
      </c>
      <c r="AF14" s="249"/>
      <c r="AG14" s="14">
        <v>100</v>
      </c>
      <c r="AH14" s="15">
        <v>1</v>
      </c>
      <c r="AI14" s="15">
        <v>0.34</v>
      </c>
      <c r="AJ14" s="15">
        <v>8.9</v>
      </c>
      <c r="AK14" s="16">
        <v>44</v>
      </c>
      <c r="AL14" s="17">
        <v>5.4</v>
      </c>
    </row>
    <row r="15" spans="1:38" x14ac:dyDescent="0.25">
      <c r="A15" s="252" t="s">
        <v>26</v>
      </c>
      <c r="B15" s="253"/>
      <c r="C15" s="253"/>
      <c r="D15" s="253"/>
      <c r="E15" s="253"/>
      <c r="F15" s="253"/>
      <c r="G15" s="253"/>
      <c r="H15" s="253"/>
      <c r="I15" s="255"/>
      <c r="J15" s="252"/>
      <c r="K15" s="253"/>
      <c r="L15" s="253"/>
      <c r="M15" s="253"/>
      <c r="N15" s="253"/>
      <c r="O15" s="253"/>
      <c r="P15" s="253"/>
      <c r="Q15" s="253"/>
      <c r="R15" s="255"/>
      <c r="U15" s="252" t="s">
        <v>26</v>
      </c>
      <c r="V15" s="253"/>
      <c r="W15" s="253"/>
      <c r="X15" s="253"/>
      <c r="Y15" s="253"/>
      <c r="Z15" s="253"/>
      <c r="AA15" s="253"/>
      <c r="AB15" s="253"/>
      <c r="AC15" s="255"/>
      <c r="AD15" s="252"/>
      <c r="AE15" s="253"/>
      <c r="AF15" s="253"/>
      <c r="AG15" s="253"/>
      <c r="AH15" s="253"/>
      <c r="AI15" s="253"/>
      <c r="AJ15" s="253"/>
      <c r="AK15" s="253"/>
      <c r="AL15" s="255"/>
    </row>
    <row r="16" spans="1:38" ht="14.45" customHeight="1" x14ac:dyDescent="0.25">
      <c r="A16" s="22" t="s">
        <v>27</v>
      </c>
      <c r="B16" s="250" t="s">
        <v>28</v>
      </c>
      <c r="C16" s="249"/>
      <c r="D16" s="14">
        <v>100</v>
      </c>
      <c r="E16" s="15">
        <v>0.4</v>
      </c>
      <c r="F16" s="15">
        <v>0</v>
      </c>
      <c r="G16" s="15">
        <v>13.3</v>
      </c>
      <c r="H16" s="16">
        <v>56</v>
      </c>
      <c r="I16" s="23">
        <v>2.5</v>
      </c>
      <c r="J16" s="22" t="s">
        <v>27</v>
      </c>
      <c r="K16" s="250" t="s">
        <v>28</v>
      </c>
      <c r="L16" s="249"/>
      <c r="M16" s="14">
        <v>100</v>
      </c>
      <c r="N16" s="15">
        <v>0.4</v>
      </c>
      <c r="O16" s="15">
        <v>0</v>
      </c>
      <c r="P16" s="15">
        <v>13.3</v>
      </c>
      <c r="Q16" s="16">
        <v>56</v>
      </c>
      <c r="R16" s="23">
        <v>2.5</v>
      </c>
      <c r="U16" s="22" t="s">
        <v>27</v>
      </c>
      <c r="V16" s="250" t="s">
        <v>28</v>
      </c>
      <c r="W16" s="249"/>
      <c r="X16" s="14">
        <v>100</v>
      </c>
      <c r="Y16" s="15">
        <v>0.4</v>
      </c>
      <c r="Z16" s="15">
        <v>0</v>
      </c>
      <c r="AA16" s="15">
        <v>13.3</v>
      </c>
      <c r="AB16" s="16">
        <v>56</v>
      </c>
      <c r="AC16" s="23">
        <v>2.5</v>
      </c>
      <c r="AD16" s="22" t="s">
        <v>27</v>
      </c>
      <c r="AE16" s="250" t="s">
        <v>28</v>
      </c>
      <c r="AF16" s="249"/>
      <c r="AG16" s="14">
        <v>100</v>
      </c>
      <c r="AH16" s="15">
        <v>0.4</v>
      </c>
      <c r="AI16" s="15">
        <v>0</v>
      </c>
      <c r="AJ16" s="15">
        <v>13.3</v>
      </c>
      <c r="AK16" s="16">
        <v>56</v>
      </c>
      <c r="AL16" s="23">
        <v>2.5</v>
      </c>
    </row>
    <row r="17" spans="1:38" x14ac:dyDescent="0.25">
      <c r="A17" s="261" t="s">
        <v>29</v>
      </c>
      <c r="B17" s="256"/>
      <c r="C17" s="256"/>
      <c r="D17" s="256"/>
      <c r="E17" s="256"/>
      <c r="F17" s="256"/>
      <c r="G17" s="256"/>
      <c r="H17" s="256"/>
      <c r="I17" s="257"/>
      <c r="J17" s="261"/>
      <c r="K17" s="256"/>
      <c r="L17" s="256"/>
      <c r="M17" s="256"/>
      <c r="N17" s="256"/>
      <c r="O17" s="256"/>
      <c r="P17" s="256"/>
      <c r="Q17" s="256"/>
      <c r="R17" s="257"/>
      <c r="U17" s="261" t="s">
        <v>29</v>
      </c>
      <c r="V17" s="256"/>
      <c r="W17" s="256"/>
      <c r="X17" s="256"/>
      <c r="Y17" s="256"/>
      <c r="Z17" s="256"/>
      <c r="AA17" s="256"/>
      <c r="AB17" s="256"/>
      <c r="AC17" s="257"/>
      <c r="AD17" s="261"/>
      <c r="AE17" s="256"/>
      <c r="AF17" s="256"/>
      <c r="AG17" s="256"/>
      <c r="AH17" s="256"/>
      <c r="AI17" s="256"/>
      <c r="AJ17" s="256"/>
      <c r="AK17" s="256"/>
      <c r="AL17" s="257"/>
    </row>
    <row r="18" spans="1:38" ht="37.15" customHeight="1" x14ac:dyDescent="0.25">
      <c r="A18" s="24" t="s">
        <v>30</v>
      </c>
      <c r="B18" s="209" t="s">
        <v>386</v>
      </c>
      <c r="C18" s="210"/>
      <c r="D18" s="25">
        <v>40</v>
      </c>
      <c r="E18" s="26">
        <v>0.1</v>
      </c>
      <c r="F18" s="26">
        <v>3.8</v>
      </c>
      <c r="G18" s="26">
        <v>0.4</v>
      </c>
      <c r="H18" s="27">
        <v>27.1</v>
      </c>
      <c r="I18" s="28">
        <v>1.6</v>
      </c>
      <c r="J18" s="24" t="s">
        <v>30</v>
      </c>
      <c r="K18" s="209" t="s">
        <v>31</v>
      </c>
      <c r="L18" s="210"/>
      <c r="M18" s="25">
        <v>60</v>
      </c>
      <c r="N18" s="26">
        <v>0.2</v>
      </c>
      <c r="O18" s="26">
        <v>5.24</v>
      </c>
      <c r="P18" s="26">
        <v>1.1000000000000001</v>
      </c>
      <c r="Q18" s="27">
        <v>45.57</v>
      </c>
      <c r="R18" s="32">
        <v>2</v>
      </c>
      <c r="U18" s="24" t="s">
        <v>30</v>
      </c>
      <c r="V18" s="209" t="s">
        <v>386</v>
      </c>
      <c r="W18" s="210"/>
      <c r="X18" s="25">
        <v>40</v>
      </c>
      <c r="Y18" s="26">
        <v>0.1</v>
      </c>
      <c r="Z18" s="26">
        <v>3.8</v>
      </c>
      <c r="AA18" s="26">
        <v>0.4</v>
      </c>
      <c r="AB18" s="27">
        <v>27.1</v>
      </c>
      <c r="AC18" s="28">
        <v>1.6</v>
      </c>
      <c r="AD18" s="24" t="s">
        <v>30</v>
      </c>
      <c r="AE18" s="209" t="s">
        <v>31</v>
      </c>
      <c r="AF18" s="210"/>
      <c r="AG18" s="25">
        <v>60</v>
      </c>
      <c r="AH18" s="26">
        <v>0.2</v>
      </c>
      <c r="AI18" s="26">
        <v>5.24</v>
      </c>
      <c r="AJ18" s="26">
        <v>1.1000000000000001</v>
      </c>
      <c r="AK18" s="27">
        <v>45.57</v>
      </c>
      <c r="AL18" s="32">
        <v>2</v>
      </c>
    </row>
    <row r="19" spans="1:38" ht="14.45" customHeight="1" x14ac:dyDescent="0.25">
      <c r="A19" s="13" t="s">
        <v>32</v>
      </c>
      <c r="B19" s="250" t="s">
        <v>33</v>
      </c>
      <c r="C19" s="249"/>
      <c r="D19" s="14">
        <v>165</v>
      </c>
      <c r="E19" s="29">
        <v>2.84</v>
      </c>
      <c r="F19" s="15">
        <v>3.1</v>
      </c>
      <c r="G19" s="15">
        <v>10.9</v>
      </c>
      <c r="H19" s="16">
        <v>80.22</v>
      </c>
      <c r="I19" s="17">
        <v>4.5</v>
      </c>
      <c r="J19" s="49" t="s">
        <v>32</v>
      </c>
      <c r="K19" s="209" t="s">
        <v>33</v>
      </c>
      <c r="L19" s="210"/>
      <c r="M19" s="25">
        <v>200</v>
      </c>
      <c r="N19" s="26">
        <v>4.2</v>
      </c>
      <c r="O19" s="26">
        <v>3.74</v>
      </c>
      <c r="P19" s="26">
        <v>14.1</v>
      </c>
      <c r="Q19" s="27">
        <v>102.5</v>
      </c>
      <c r="R19" s="32">
        <v>5.5</v>
      </c>
      <c r="U19" s="13" t="s">
        <v>32</v>
      </c>
      <c r="V19" s="250" t="s">
        <v>33</v>
      </c>
      <c r="W19" s="249"/>
      <c r="X19" s="14">
        <v>165</v>
      </c>
      <c r="Y19" s="29">
        <v>2.84</v>
      </c>
      <c r="Z19" s="15">
        <v>3.1</v>
      </c>
      <c r="AA19" s="15">
        <v>10.9</v>
      </c>
      <c r="AB19" s="16">
        <v>80.22</v>
      </c>
      <c r="AC19" s="17">
        <v>4.5</v>
      </c>
      <c r="AD19" s="49" t="s">
        <v>32</v>
      </c>
      <c r="AE19" s="209" t="s">
        <v>33</v>
      </c>
      <c r="AF19" s="210"/>
      <c r="AG19" s="25">
        <v>200</v>
      </c>
      <c r="AH19" s="26">
        <v>4.2</v>
      </c>
      <c r="AI19" s="26">
        <v>3.74</v>
      </c>
      <c r="AJ19" s="26">
        <v>14.1</v>
      </c>
      <c r="AK19" s="27">
        <v>102.5</v>
      </c>
      <c r="AL19" s="32">
        <v>5.5</v>
      </c>
    </row>
    <row r="20" spans="1:38" ht="14.45" customHeight="1" x14ac:dyDescent="0.25">
      <c r="A20" s="13">
        <v>294</v>
      </c>
      <c r="B20" s="250" t="s">
        <v>34</v>
      </c>
      <c r="C20" s="249"/>
      <c r="D20" s="14">
        <v>125</v>
      </c>
      <c r="E20" s="15">
        <v>4.0999999999999996</v>
      </c>
      <c r="F20" s="15">
        <v>5.2</v>
      </c>
      <c r="G20" s="15">
        <v>27</v>
      </c>
      <c r="H20" s="16">
        <v>163</v>
      </c>
      <c r="I20" s="17">
        <v>1.5</v>
      </c>
      <c r="J20" s="13">
        <v>294</v>
      </c>
      <c r="K20" s="250" t="s">
        <v>34</v>
      </c>
      <c r="L20" s="249"/>
      <c r="M20" s="14">
        <v>160</v>
      </c>
      <c r="N20" s="15">
        <v>9.1999999999999993</v>
      </c>
      <c r="O20" s="15">
        <v>8.74</v>
      </c>
      <c r="P20" s="15">
        <v>34.5</v>
      </c>
      <c r="Q20" s="16">
        <v>261.12</v>
      </c>
      <c r="R20" s="20">
        <v>2</v>
      </c>
      <c r="U20" s="13">
        <v>294</v>
      </c>
      <c r="V20" s="250" t="s">
        <v>34</v>
      </c>
      <c r="W20" s="249"/>
      <c r="X20" s="14">
        <v>125</v>
      </c>
      <c r="Y20" s="15">
        <v>4.0999999999999996</v>
      </c>
      <c r="Z20" s="15">
        <v>5.2</v>
      </c>
      <c r="AA20" s="15">
        <v>27</v>
      </c>
      <c r="AB20" s="16">
        <v>163</v>
      </c>
      <c r="AC20" s="17">
        <v>1.5</v>
      </c>
      <c r="AD20" s="13">
        <v>294</v>
      </c>
      <c r="AE20" s="250" t="s">
        <v>34</v>
      </c>
      <c r="AF20" s="249"/>
      <c r="AG20" s="14">
        <v>160</v>
      </c>
      <c r="AH20" s="15">
        <v>9.1999999999999993</v>
      </c>
      <c r="AI20" s="15">
        <v>8.74</v>
      </c>
      <c r="AJ20" s="15">
        <v>34.5</v>
      </c>
      <c r="AK20" s="16">
        <v>261.12</v>
      </c>
      <c r="AL20" s="20">
        <v>2</v>
      </c>
    </row>
    <row r="21" spans="1:38" ht="14.45" customHeight="1" x14ac:dyDescent="0.25">
      <c r="A21" s="13"/>
      <c r="B21" s="250" t="s">
        <v>35</v>
      </c>
      <c r="C21" s="249"/>
      <c r="D21" s="14">
        <v>20</v>
      </c>
      <c r="E21" s="15">
        <v>1.51</v>
      </c>
      <c r="F21" s="16">
        <v>0.54220000000000002</v>
      </c>
      <c r="G21" s="15">
        <v>9.7200000000000006</v>
      </c>
      <c r="H21" s="16">
        <v>48.64</v>
      </c>
      <c r="I21" s="21"/>
      <c r="J21" s="13">
        <v>376</v>
      </c>
      <c r="K21" s="250" t="s">
        <v>37</v>
      </c>
      <c r="L21" s="249"/>
      <c r="M21" s="14">
        <v>180</v>
      </c>
      <c r="N21" s="16">
        <v>0.96</v>
      </c>
      <c r="O21" s="16">
        <v>0.12</v>
      </c>
      <c r="P21" s="16">
        <v>17.28</v>
      </c>
      <c r="Q21" s="16">
        <v>75.239999999999995</v>
      </c>
      <c r="R21" s="20">
        <v>10.8</v>
      </c>
      <c r="U21" s="13"/>
      <c r="V21" s="250" t="s">
        <v>35</v>
      </c>
      <c r="W21" s="249"/>
      <c r="X21" s="14">
        <v>20</v>
      </c>
      <c r="Y21" s="15">
        <v>1.51</v>
      </c>
      <c r="Z21" s="16">
        <v>0.54220000000000002</v>
      </c>
      <c r="AA21" s="15">
        <v>9.7200000000000006</v>
      </c>
      <c r="AB21" s="16">
        <v>48.64</v>
      </c>
      <c r="AC21" s="21"/>
      <c r="AD21" s="13">
        <v>376</v>
      </c>
      <c r="AE21" s="250" t="s">
        <v>37</v>
      </c>
      <c r="AF21" s="249"/>
      <c r="AG21" s="14">
        <v>180</v>
      </c>
      <c r="AH21" s="16">
        <v>0.96</v>
      </c>
      <c r="AI21" s="16">
        <v>0.12</v>
      </c>
      <c r="AJ21" s="16">
        <v>17.28</v>
      </c>
      <c r="AK21" s="16">
        <v>75.239999999999995</v>
      </c>
      <c r="AL21" s="20">
        <v>10.8</v>
      </c>
    </row>
    <row r="22" spans="1:38" ht="14.45" customHeight="1" x14ac:dyDescent="0.25">
      <c r="A22" s="13"/>
      <c r="B22" s="306" t="s">
        <v>36</v>
      </c>
      <c r="C22" s="307"/>
      <c r="D22" s="61">
        <v>20</v>
      </c>
      <c r="E22" s="15">
        <v>1</v>
      </c>
      <c r="F22" s="16">
        <v>0.36</v>
      </c>
      <c r="G22" s="15">
        <v>9.9</v>
      </c>
      <c r="H22" s="16">
        <v>45.6</v>
      </c>
      <c r="I22" s="21"/>
      <c r="J22" s="13"/>
      <c r="K22" s="250" t="s">
        <v>23</v>
      </c>
      <c r="L22" s="249"/>
      <c r="M22" s="14">
        <v>30</v>
      </c>
      <c r="N22" s="15">
        <v>2.9</v>
      </c>
      <c r="O22" s="16">
        <v>1.01</v>
      </c>
      <c r="P22" s="16">
        <v>15.6</v>
      </c>
      <c r="Q22" s="16">
        <v>79.099999999999994</v>
      </c>
      <c r="R22" s="20"/>
      <c r="U22" s="13"/>
      <c r="V22" s="306" t="s">
        <v>36</v>
      </c>
      <c r="W22" s="307"/>
      <c r="X22" s="61">
        <v>20</v>
      </c>
      <c r="Y22" s="15">
        <v>1</v>
      </c>
      <c r="Z22" s="16">
        <v>0.36</v>
      </c>
      <c r="AA22" s="15">
        <v>9.9</v>
      </c>
      <c r="AB22" s="16">
        <v>45.6</v>
      </c>
      <c r="AC22" s="21"/>
      <c r="AD22" s="13"/>
      <c r="AE22" s="250" t="s">
        <v>23</v>
      </c>
      <c r="AF22" s="249"/>
      <c r="AG22" s="14">
        <v>30</v>
      </c>
      <c r="AH22" s="15">
        <v>2.9</v>
      </c>
      <c r="AI22" s="16">
        <v>1.01</v>
      </c>
      <c r="AJ22" s="16">
        <v>15.6</v>
      </c>
      <c r="AK22" s="16">
        <v>79.099999999999994</v>
      </c>
      <c r="AL22" s="20"/>
    </row>
    <row r="23" spans="1:38" ht="30" customHeight="1" x14ac:dyDescent="0.25">
      <c r="A23" s="95"/>
      <c r="B23" s="267" t="s">
        <v>369</v>
      </c>
      <c r="C23" s="210"/>
      <c r="D23" s="96">
        <v>0</v>
      </c>
      <c r="E23" s="96"/>
      <c r="F23" s="98"/>
      <c r="G23" s="29"/>
      <c r="H23" s="16">
        <v>0</v>
      </c>
      <c r="I23" s="15"/>
      <c r="J23" s="16" t="s">
        <v>383</v>
      </c>
      <c r="K23" s="21"/>
      <c r="L23" s="13"/>
      <c r="M23" s="267" t="s">
        <v>384</v>
      </c>
      <c r="N23" s="210"/>
      <c r="O23" s="25"/>
      <c r="P23" s="27"/>
      <c r="Q23" s="25">
        <v>0</v>
      </c>
      <c r="R23" s="32"/>
      <c r="U23" s="95"/>
      <c r="V23" s="267" t="s">
        <v>369</v>
      </c>
      <c r="W23" s="210"/>
      <c r="X23" s="96">
        <v>0</v>
      </c>
      <c r="Y23" s="96"/>
      <c r="Z23" s="98"/>
      <c r="AA23" s="29"/>
      <c r="AB23" s="16">
        <v>0</v>
      </c>
      <c r="AC23" s="15"/>
      <c r="AD23" s="16" t="s">
        <v>383</v>
      </c>
      <c r="AE23" s="21"/>
      <c r="AF23" s="13"/>
      <c r="AG23" s="267" t="s">
        <v>384</v>
      </c>
      <c r="AH23" s="210"/>
      <c r="AI23" s="25"/>
      <c r="AJ23" s="27"/>
      <c r="AK23" s="25">
        <v>0</v>
      </c>
      <c r="AL23" s="32"/>
    </row>
    <row r="24" spans="1:38" ht="25.15" customHeight="1" x14ac:dyDescent="0.25">
      <c r="A24" s="30">
        <v>376</v>
      </c>
      <c r="B24" s="308" t="s">
        <v>37</v>
      </c>
      <c r="C24" s="309"/>
      <c r="D24" s="97">
        <v>150</v>
      </c>
      <c r="E24" s="26">
        <v>0.8</v>
      </c>
      <c r="F24" s="26">
        <v>0.1</v>
      </c>
      <c r="G24" s="26">
        <v>14.4</v>
      </c>
      <c r="H24" s="27">
        <v>62.7</v>
      </c>
      <c r="I24" s="28">
        <v>9</v>
      </c>
      <c r="J24" s="13"/>
      <c r="K24" s="250" t="s">
        <v>36</v>
      </c>
      <c r="L24" s="249"/>
      <c r="M24" s="14">
        <v>25</v>
      </c>
      <c r="N24" s="16">
        <v>1.47</v>
      </c>
      <c r="O24" s="16">
        <v>0.45</v>
      </c>
      <c r="P24" s="16">
        <v>13.11</v>
      </c>
      <c r="Q24" s="16">
        <v>59.634889999999999</v>
      </c>
      <c r="R24" s="20"/>
      <c r="U24" s="30">
        <v>376</v>
      </c>
      <c r="V24" s="308" t="s">
        <v>37</v>
      </c>
      <c r="W24" s="309"/>
      <c r="X24" s="97">
        <v>150</v>
      </c>
      <c r="Y24" s="26">
        <v>0.8</v>
      </c>
      <c r="Z24" s="26">
        <v>0.1</v>
      </c>
      <c r="AA24" s="26">
        <v>14.4</v>
      </c>
      <c r="AB24" s="27">
        <v>62.7</v>
      </c>
      <c r="AC24" s="28">
        <v>9</v>
      </c>
      <c r="AD24" s="13"/>
      <c r="AE24" s="250" t="s">
        <v>36</v>
      </c>
      <c r="AF24" s="249"/>
      <c r="AG24" s="14">
        <v>25</v>
      </c>
      <c r="AH24" s="16">
        <v>1.47</v>
      </c>
      <c r="AI24" s="16">
        <v>0.45</v>
      </c>
      <c r="AJ24" s="16">
        <v>13.11</v>
      </c>
      <c r="AK24" s="16">
        <v>59.634889999999999</v>
      </c>
      <c r="AL24" s="20"/>
    </row>
    <row r="25" spans="1:38" x14ac:dyDescent="0.25">
      <c r="A25" s="252" t="s">
        <v>38</v>
      </c>
      <c r="B25" s="253"/>
      <c r="C25" s="253"/>
      <c r="D25" s="253"/>
      <c r="E25" s="253"/>
      <c r="F25" s="253"/>
      <c r="G25" s="253"/>
      <c r="H25" s="253"/>
      <c r="I25" s="255"/>
      <c r="J25" s="261"/>
      <c r="K25" s="256"/>
      <c r="L25" s="256"/>
      <c r="M25" s="256"/>
      <c r="N25" s="256"/>
      <c r="O25" s="256"/>
      <c r="P25" s="256"/>
      <c r="Q25" s="256"/>
      <c r="R25" s="257"/>
      <c r="U25" s="252" t="s">
        <v>38</v>
      </c>
      <c r="V25" s="253"/>
      <c r="W25" s="253"/>
      <c r="X25" s="253"/>
      <c r="Y25" s="253"/>
      <c r="Z25" s="253"/>
      <c r="AA25" s="253"/>
      <c r="AB25" s="253"/>
      <c r="AC25" s="255"/>
      <c r="AD25" s="261"/>
      <c r="AE25" s="256"/>
      <c r="AF25" s="256"/>
      <c r="AG25" s="256"/>
      <c r="AH25" s="256"/>
      <c r="AI25" s="256"/>
      <c r="AJ25" s="256"/>
      <c r="AK25" s="256"/>
      <c r="AL25" s="257"/>
    </row>
    <row r="26" spans="1:38" ht="14.45" customHeight="1" x14ac:dyDescent="0.25">
      <c r="A26" s="31" t="s">
        <v>39</v>
      </c>
      <c r="B26" s="250" t="s">
        <v>40</v>
      </c>
      <c r="C26" s="249"/>
      <c r="D26" s="14">
        <v>50</v>
      </c>
      <c r="E26" s="15">
        <v>3.94</v>
      </c>
      <c r="F26" s="15">
        <v>4.3</v>
      </c>
      <c r="G26" s="15">
        <v>29.1</v>
      </c>
      <c r="H26" s="16">
        <v>171.45</v>
      </c>
      <c r="I26" s="17">
        <v>2.1</v>
      </c>
      <c r="J26" s="31" t="s">
        <v>39</v>
      </c>
      <c r="K26" s="250" t="s">
        <v>278</v>
      </c>
      <c r="L26" s="249"/>
      <c r="M26" s="14">
        <v>70</v>
      </c>
      <c r="N26" s="15">
        <v>5</v>
      </c>
      <c r="O26" s="16">
        <v>6.02</v>
      </c>
      <c r="P26" s="15">
        <v>40.700000000000003</v>
      </c>
      <c r="Q26" s="16">
        <v>242</v>
      </c>
      <c r="R26" s="20">
        <v>0</v>
      </c>
      <c r="U26" s="31" t="s">
        <v>39</v>
      </c>
      <c r="V26" s="250" t="s">
        <v>40</v>
      </c>
      <c r="W26" s="249"/>
      <c r="X26" s="14">
        <v>50</v>
      </c>
      <c r="Y26" s="15">
        <v>3.94</v>
      </c>
      <c r="Z26" s="15">
        <v>4.3</v>
      </c>
      <c r="AA26" s="15">
        <v>29.1</v>
      </c>
      <c r="AB26" s="16">
        <v>171.45</v>
      </c>
      <c r="AC26" s="17">
        <v>2.1</v>
      </c>
      <c r="AD26" s="31" t="s">
        <v>39</v>
      </c>
      <c r="AE26" s="250" t="s">
        <v>278</v>
      </c>
      <c r="AF26" s="249"/>
      <c r="AG26" s="14">
        <v>70</v>
      </c>
      <c r="AH26" s="15">
        <v>5</v>
      </c>
      <c r="AI26" s="16">
        <v>6.02</v>
      </c>
      <c r="AJ26" s="15">
        <v>40.700000000000003</v>
      </c>
      <c r="AK26" s="16">
        <v>242</v>
      </c>
      <c r="AL26" s="20">
        <v>0</v>
      </c>
    </row>
    <row r="27" spans="1:38" ht="14.45" customHeight="1" x14ac:dyDescent="0.25">
      <c r="A27" s="13">
        <v>401</v>
      </c>
      <c r="B27" s="250" t="s">
        <v>41</v>
      </c>
      <c r="C27" s="249"/>
      <c r="D27" s="14">
        <v>160</v>
      </c>
      <c r="E27" s="15">
        <v>4.3</v>
      </c>
      <c r="F27" s="15">
        <v>4.8</v>
      </c>
      <c r="G27" s="15">
        <v>7.1</v>
      </c>
      <c r="H27" s="16">
        <v>90</v>
      </c>
      <c r="I27" s="23">
        <v>2</v>
      </c>
      <c r="J27" s="13"/>
      <c r="K27" s="250" t="s">
        <v>279</v>
      </c>
      <c r="L27" s="249"/>
      <c r="M27" s="14">
        <v>185</v>
      </c>
      <c r="N27" s="15">
        <v>5.6</v>
      </c>
      <c r="O27" s="15">
        <v>5.24</v>
      </c>
      <c r="P27" s="15">
        <v>8.5</v>
      </c>
      <c r="Q27" s="16">
        <v>109</v>
      </c>
      <c r="R27" s="20">
        <v>2.2000000000000002</v>
      </c>
      <c r="U27" s="13">
        <v>401</v>
      </c>
      <c r="V27" s="250" t="s">
        <v>41</v>
      </c>
      <c r="W27" s="249"/>
      <c r="X27" s="14">
        <v>160</v>
      </c>
      <c r="Y27" s="15">
        <v>4.3</v>
      </c>
      <c r="Z27" s="15">
        <v>4.8</v>
      </c>
      <c r="AA27" s="15">
        <v>7.1</v>
      </c>
      <c r="AB27" s="16">
        <v>90</v>
      </c>
      <c r="AC27" s="23">
        <v>2</v>
      </c>
      <c r="AD27" s="13"/>
      <c r="AE27" s="250" t="s">
        <v>279</v>
      </c>
      <c r="AF27" s="249"/>
      <c r="AG27" s="14">
        <v>185</v>
      </c>
      <c r="AH27" s="15">
        <v>5.6</v>
      </c>
      <c r="AI27" s="15">
        <v>5.24</v>
      </c>
      <c r="AJ27" s="15">
        <v>8.5</v>
      </c>
      <c r="AK27" s="16">
        <v>109</v>
      </c>
      <c r="AL27" s="20">
        <v>2.2000000000000002</v>
      </c>
    </row>
    <row r="28" spans="1:38" x14ac:dyDescent="0.25">
      <c r="A28" s="252" t="s">
        <v>42</v>
      </c>
      <c r="B28" s="253"/>
      <c r="C28" s="253"/>
      <c r="D28" s="253"/>
      <c r="E28" s="253"/>
      <c r="F28" s="253"/>
      <c r="G28" s="253"/>
      <c r="H28" s="253"/>
      <c r="I28" s="255"/>
      <c r="J28" s="261"/>
      <c r="K28" s="256"/>
      <c r="L28" s="256"/>
      <c r="M28" s="256"/>
      <c r="N28" s="256"/>
      <c r="O28" s="256"/>
      <c r="P28" s="256"/>
      <c r="Q28" s="256"/>
      <c r="R28" s="257"/>
      <c r="U28" s="252" t="s">
        <v>42</v>
      </c>
      <c r="V28" s="253"/>
      <c r="W28" s="253"/>
      <c r="X28" s="253"/>
      <c r="Y28" s="253"/>
      <c r="Z28" s="253"/>
      <c r="AA28" s="253"/>
      <c r="AB28" s="253"/>
      <c r="AC28" s="255"/>
      <c r="AD28" s="261"/>
      <c r="AE28" s="256"/>
      <c r="AF28" s="256"/>
      <c r="AG28" s="256"/>
      <c r="AH28" s="256"/>
      <c r="AI28" s="256"/>
      <c r="AJ28" s="256"/>
      <c r="AK28" s="256"/>
      <c r="AL28" s="257"/>
    </row>
    <row r="29" spans="1:38" ht="22.15" customHeight="1" x14ac:dyDescent="0.25">
      <c r="A29" s="30">
        <v>13</v>
      </c>
      <c r="B29" s="209" t="s">
        <v>43</v>
      </c>
      <c r="C29" s="210"/>
      <c r="D29" s="25">
        <v>40</v>
      </c>
      <c r="E29" s="26">
        <v>0.2</v>
      </c>
      <c r="F29" s="26">
        <v>2.9</v>
      </c>
      <c r="G29" s="26">
        <v>1</v>
      </c>
      <c r="H29" s="27">
        <v>30.6</v>
      </c>
      <c r="I29" s="28">
        <v>4.3</v>
      </c>
      <c r="J29" s="30">
        <v>13</v>
      </c>
      <c r="K29" s="209" t="s">
        <v>43</v>
      </c>
      <c r="L29" s="210"/>
      <c r="M29" s="25">
        <v>60</v>
      </c>
      <c r="N29" s="26">
        <v>0.3</v>
      </c>
      <c r="O29" s="26">
        <v>4.4400000000000004</v>
      </c>
      <c r="P29" s="26">
        <v>1.6</v>
      </c>
      <c r="Q29" s="27">
        <v>45.97</v>
      </c>
      <c r="R29" s="28">
        <v>5.0999999999999996</v>
      </c>
      <c r="U29" s="30">
        <v>13</v>
      </c>
      <c r="V29" s="209" t="s">
        <v>43</v>
      </c>
      <c r="W29" s="210"/>
      <c r="X29" s="25">
        <v>40</v>
      </c>
      <c r="Y29" s="26">
        <v>0.2</v>
      </c>
      <c r="Z29" s="26">
        <v>2.9</v>
      </c>
      <c r="AA29" s="26">
        <v>1</v>
      </c>
      <c r="AB29" s="27">
        <v>30.6</v>
      </c>
      <c r="AC29" s="28">
        <v>4.3</v>
      </c>
      <c r="AD29" s="30">
        <v>13</v>
      </c>
      <c r="AE29" s="209" t="s">
        <v>43</v>
      </c>
      <c r="AF29" s="210"/>
      <c r="AG29" s="25">
        <v>60</v>
      </c>
      <c r="AH29" s="26">
        <v>0.3</v>
      </c>
      <c r="AI29" s="26">
        <v>4.4400000000000004</v>
      </c>
      <c r="AJ29" s="26">
        <v>1.6</v>
      </c>
      <c r="AK29" s="27">
        <v>45.97</v>
      </c>
      <c r="AL29" s="28">
        <v>5.0999999999999996</v>
      </c>
    </row>
    <row r="30" spans="1:38" ht="20.45" customHeight="1" x14ac:dyDescent="0.25">
      <c r="A30" s="30" t="s">
        <v>44</v>
      </c>
      <c r="B30" s="209" t="s">
        <v>387</v>
      </c>
      <c r="C30" s="210"/>
      <c r="D30" s="25">
        <v>160</v>
      </c>
      <c r="E30" s="26">
        <v>12</v>
      </c>
      <c r="F30" s="26">
        <v>10.3</v>
      </c>
      <c r="G30" s="26">
        <v>16.64</v>
      </c>
      <c r="H30" s="27">
        <v>242.07</v>
      </c>
      <c r="I30" s="32">
        <v>6.3</v>
      </c>
      <c r="J30" s="31" t="s">
        <v>44</v>
      </c>
      <c r="K30" s="250" t="s">
        <v>45</v>
      </c>
      <c r="L30" s="249"/>
      <c r="M30" s="14">
        <v>180</v>
      </c>
      <c r="N30" s="15">
        <v>13.8</v>
      </c>
      <c r="O30" s="15">
        <v>11.74</v>
      </c>
      <c r="P30" s="15">
        <v>18.53</v>
      </c>
      <c r="Q30" s="16">
        <v>272.33</v>
      </c>
      <c r="R30" s="20">
        <v>7.09</v>
      </c>
      <c r="U30" s="30" t="s">
        <v>44</v>
      </c>
      <c r="V30" s="209" t="s">
        <v>388</v>
      </c>
      <c r="W30" s="210"/>
      <c r="X30" s="25">
        <v>160</v>
      </c>
      <c r="Y30" s="26">
        <v>12</v>
      </c>
      <c r="Z30" s="26">
        <v>10.3</v>
      </c>
      <c r="AA30" s="26">
        <v>16.64</v>
      </c>
      <c r="AB30" s="27">
        <v>242.07</v>
      </c>
      <c r="AC30" s="32">
        <v>6.3</v>
      </c>
      <c r="AD30" s="31" t="s">
        <v>44</v>
      </c>
      <c r="AE30" s="250" t="s">
        <v>45</v>
      </c>
      <c r="AF30" s="249"/>
      <c r="AG30" s="14">
        <v>180</v>
      </c>
      <c r="AH30" s="15">
        <v>13.8</v>
      </c>
      <c r="AI30" s="15">
        <v>11.74</v>
      </c>
      <c r="AJ30" s="15">
        <v>18.53</v>
      </c>
      <c r="AK30" s="16">
        <v>272.33</v>
      </c>
      <c r="AL30" s="20">
        <v>7.09</v>
      </c>
    </row>
    <row r="31" spans="1:38" ht="14.45" customHeight="1" x14ac:dyDescent="0.25">
      <c r="A31" s="13"/>
      <c r="B31" s="250" t="s">
        <v>23</v>
      </c>
      <c r="C31" s="249"/>
      <c r="D31" s="14">
        <v>20</v>
      </c>
      <c r="E31" s="15">
        <v>1.51</v>
      </c>
      <c r="F31" s="16">
        <v>0.54220000000000002</v>
      </c>
      <c r="G31" s="15">
        <v>9.7200000000000006</v>
      </c>
      <c r="H31" s="16">
        <v>48.64</v>
      </c>
      <c r="I31" s="21"/>
      <c r="J31" s="13"/>
      <c r="K31" s="250" t="s">
        <v>36</v>
      </c>
      <c r="L31" s="249"/>
      <c r="M31" s="14">
        <v>25</v>
      </c>
      <c r="N31" s="16">
        <v>1.47</v>
      </c>
      <c r="O31" s="16">
        <v>0.45</v>
      </c>
      <c r="P31" s="16">
        <v>13.11</v>
      </c>
      <c r="Q31" s="16">
        <v>59.634889999999999</v>
      </c>
      <c r="R31" s="20"/>
      <c r="U31" s="13"/>
      <c r="V31" s="250" t="s">
        <v>23</v>
      </c>
      <c r="W31" s="249"/>
      <c r="X31" s="14">
        <v>20</v>
      </c>
      <c r="Y31" s="15">
        <v>1.51</v>
      </c>
      <c r="Z31" s="16">
        <v>0.54220000000000002</v>
      </c>
      <c r="AA31" s="15">
        <v>9.7200000000000006</v>
      </c>
      <c r="AB31" s="16">
        <v>48.64</v>
      </c>
      <c r="AC31" s="21"/>
      <c r="AD31" s="13"/>
      <c r="AE31" s="250" t="s">
        <v>36</v>
      </c>
      <c r="AF31" s="249"/>
      <c r="AG31" s="14">
        <v>25</v>
      </c>
      <c r="AH31" s="16">
        <v>1.47</v>
      </c>
      <c r="AI31" s="16">
        <v>0.45</v>
      </c>
      <c r="AJ31" s="16">
        <v>13.11</v>
      </c>
      <c r="AK31" s="16">
        <v>59.634889999999999</v>
      </c>
      <c r="AL31" s="20"/>
    </row>
    <row r="32" spans="1:38" ht="14.45" customHeight="1" x14ac:dyDescent="0.25">
      <c r="A32" s="13"/>
      <c r="B32" s="250" t="s">
        <v>36</v>
      </c>
      <c r="C32" s="249"/>
      <c r="D32" s="14">
        <v>20</v>
      </c>
      <c r="E32" s="15">
        <v>1</v>
      </c>
      <c r="F32" s="16">
        <v>0.36</v>
      </c>
      <c r="G32" s="15">
        <v>9.9</v>
      </c>
      <c r="H32" s="16">
        <v>45.6</v>
      </c>
      <c r="I32" s="21"/>
      <c r="J32" s="13"/>
      <c r="K32" s="250" t="s">
        <v>23</v>
      </c>
      <c r="L32" s="249"/>
      <c r="M32" s="14">
        <v>20</v>
      </c>
      <c r="N32" s="15">
        <v>1.5</v>
      </c>
      <c r="O32" s="16">
        <v>0.54220000000000002</v>
      </c>
      <c r="P32" s="15">
        <v>9.7200000000000006</v>
      </c>
      <c r="Q32" s="16">
        <v>48.64</v>
      </c>
      <c r="R32" s="21"/>
      <c r="U32" s="13"/>
      <c r="V32" s="250" t="s">
        <v>36</v>
      </c>
      <c r="W32" s="249"/>
      <c r="X32" s="14">
        <v>20</v>
      </c>
      <c r="Y32" s="15">
        <v>1</v>
      </c>
      <c r="Z32" s="16">
        <v>0.36</v>
      </c>
      <c r="AA32" s="15">
        <v>9.9</v>
      </c>
      <c r="AB32" s="16">
        <v>45.6</v>
      </c>
      <c r="AC32" s="21"/>
      <c r="AD32" s="13"/>
      <c r="AE32" s="250" t="s">
        <v>23</v>
      </c>
      <c r="AF32" s="249"/>
      <c r="AG32" s="14">
        <v>20</v>
      </c>
      <c r="AH32" s="15">
        <v>1.5</v>
      </c>
      <c r="AI32" s="16">
        <v>0.54220000000000002</v>
      </c>
      <c r="AJ32" s="15">
        <v>9.7200000000000006</v>
      </c>
      <c r="AK32" s="16">
        <v>48.64</v>
      </c>
      <c r="AL32" s="21"/>
    </row>
    <row r="33" spans="1:38" ht="15" customHeight="1" thickBot="1" x14ac:dyDescent="0.3">
      <c r="A33" s="13">
        <v>393</v>
      </c>
      <c r="B33" s="268" t="s">
        <v>46</v>
      </c>
      <c r="C33" s="241"/>
      <c r="D33" s="33" t="s">
        <v>47</v>
      </c>
      <c r="E33" s="16">
        <v>0.11</v>
      </c>
      <c r="F33" s="18"/>
      <c r="G33" s="15">
        <v>8.1999999999999993</v>
      </c>
      <c r="H33" s="16">
        <v>34.6</v>
      </c>
      <c r="I33" s="17">
        <v>2.2000000000000002</v>
      </c>
      <c r="J33" s="13">
        <v>393</v>
      </c>
      <c r="K33" s="268" t="s">
        <v>46</v>
      </c>
      <c r="L33" s="241"/>
      <c r="M33" s="33" t="s">
        <v>280</v>
      </c>
      <c r="N33" s="16">
        <v>0.15</v>
      </c>
      <c r="O33" s="16">
        <v>0</v>
      </c>
      <c r="P33" s="16">
        <v>9.5</v>
      </c>
      <c r="Q33" s="16">
        <v>40.1</v>
      </c>
      <c r="R33" s="20">
        <v>2.5</v>
      </c>
      <c r="U33" s="13">
        <v>393</v>
      </c>
      <c r="V33" s="268" t="s">
        <v>46</v>
      </c>
      <c r="W33" s="241"/>
      <c r="X33" s="33" t="s">
        <v>47</v>
      </c>
      <c r="Y33" s="16">
        <v>0.11</v>
      </c>
      <c r="Z33" s="18"/>
      <c r="AA33" s="15">
        <v>8.1999999999999993</v>
      </c>
      <c r="AB33" s="16">
        <v>34.6</v>
      </c>
      <c r="AC33" s="17">
        <v>2.2000000000000002</v>
      </c>
      <c r="AD33" s="13">
        <v>393</v>
      </c>
      <c r="AE33" s="268" t="s">
        <v>46</v>
      </c>
      <c r="AF33" s="241"/>
      <c r="AG33" s="33" t="s">
        <v>280</v>
      </c>
      <c r="AH33" s="16">
        <v>0.15</v>
      </c>
      <c r="AI33" s="16">
        <v>0</v>
      </c>
      <c r="AJ33" s="16">
        <v>9.5</v>
      </c>
      <c r="AK33" s="16">
        <v>40.1</v>
      </c>
      <c r="AL33" s="20">
        <v>2.5</v>
      </c>
    </row>
    <row r="34" spans="1:38" ht="144" x14ac:dyDescent="0.25">
      <c r="A34" s="298" t="s">
        <v>48</v>
      </c>
      <c r="B34" s="299"/>
      <c r="C34" s="299"/>
      <c r="D34" s="299"/>
      <c r="E34" s="299" t="s">
        <v>11</v>
      </c>
      <c r="F34" s="299"/>
      <c r="G34" s="299"/>
      <c r="H34" s="304" t="s">
        <v>12</v>
      </c>
      <c r="I34" s="100" t="s">
        <v>13</v>
      </c>
      <c r="J34" s="289" t="s">
        <v>281</v>
      </c>
      <c r="K34" s="290"/>
      <c r="L34" s="290"/>
      <c r="M34" s="291"/>
      <c r="N34" s="299" t="s">
        <v>11</v>
      </c>
      <c r="O34" s="299"/>
      <c r="P34" s="299"/>
      <c r="Q34" s="304" t="s">
        <v>12</v>
      </c>
      <c r="R34" s="34" t="s">
        <v>13</v>
      </c>
      <c r="U34" s="298" t="s">
        <v>48</v>
      </c>
      <c r="V34" s="299"/>
      <c r="W34" s="299"/>
      <c r="X34" s="299"/>
      <c r="Y34" s="299" t="s">
        <v>11</v>
      </c>
      <c r="Z34" s="299"/>
      <c r="AA34" s="299"/>
      <c r="AB34" s="304" t="s">
        <v>12</v>
      </c>
      <c r="AC34" s="100" t="s">
        <v>13</v>
      </c>
      <c r="AD34" s="289" t="s">
        <v>281</v>
      </c>
      <c r="AE34" s="290"/>
      <c r="AF34" s="290"/>
      <c r="AG34" s="291"/>
      <c r="AH34" s="299" t="s">
        <v>11</v>
      </c>
      <c r="AI34" s="299"/>
      <c r="AJ34" s="299"/>
      <c r="AK34" s="304" t="s">
        <v>12</v>
      </c>
      <c r="AL34" s="34" t="s">
        <v>13</v>
      </c>
    </row>
    <row r="35" spans="1:38" x14ac:dyDescent="0.25">
      <c r="A35" s="300"/>
      <c r="B35" s="301"/>
      <c r="C35" s="301"/>
      <c r="D35" s="301"/>
      <c r="E35" s="101" t="s">
        <v>14</v>
      </c>
      <c r="F35" s="101" t="s">
        <v>15</v>
      </c>
      <c r="G35" s="101" t="s">
        <v>16</v>
      </c>
      <c r="H35" s="305"/>
      <c r="I35" s="102" t="s">
        <v>17</v>
      </c>
      <c r="J35" s="292"/>
      <c r="K35" s="293"/>
      <c r="L35" s="293"/>
      <c r="M35" s="294"/>
      <c r="N35" s="101" t="s">
        <v>14</v>
      </c>
      <c r="O35" s="101" t="s">
        <v>15</v>
      </c>
      <c r="P35" s="101" t="s">
        <v>16</v>
      </c>
      <c r="Q35" s="305"/>
      <c r="R35" s="36" t="s">
        <v>17</v>
      </c>
      <c r="U35" s="300"/>
      <c r="V35" s="301"/>
      <c r="W35" s="301"/>
      <c r="X35" s="301"/>
      <c r="Y35" s="101" t="s">
        <v>14</v>
      </c>
      <c r="Z35" s="101" t="s">
        <v>15</v>
      </c>
      <c r="AA35" s="101" t="s">
        <v>16</v>
      </c>
      <c r="AB35" s="305"/>
      <c r="AC35" s="102" t="s">
        <v>17</v>
      </c>
      <c r="AD35" s="292"/>
      <c r="AE35" s="293"/>
      <c r="AF35" s="293"/>
      <c r="AG35" s="294"/>
      <c r="AH35" s="101" t="s">
        <v>14</v>
      </c>
      <c r="AI35" s="101" t="s">
        <v>15</v>
      </c>
      <c r="AJ35" s="101" t="s">
        <v>16</v>
      </c>
      <c r="AK35" s="305"/>
      <c r="AL35" s="36" t="s">
        <v>17</v>
      </c>
    </row>
    <row r="36" spans="1:38" ht="15.75" thickBot="1" x14ac:dyDescent="0.3">
      <c r="A36" s="302"/>
      <c r="B36" s="303"/>
      <c r="C36" s="303"/>
      <c r="D36" s="303"/>
      <c r="E36" s="103">
        <f>E33+E32+E31+E30+E29+E27+E26+E24+E22+E21+E20+E19+E18+E16+E14+E13+E12+E11+E10+E9</f>
        <v>45.19</v>
      </c>
      <c r="F36" s="103">
        <f>F33+F32+F31+F30+F29+F27+F26+F24+F22+F21+F20+F19+F18+F16+F14+F13+F12+F11+F10+F9</f>
        <v>56.746599999999994</v>
      </c>
      <c r="G36" s="103">
        <f>G33+G32+G31+G30+G29+G27+G26+G24+G22+G21+G20+G19+G18+G16+G14+G13+G12+G11+G10+G9</f>
        <v>223.37000000000003</v>
      </c>
      <c r="H36" s="103">
        <f>H33+H32+H31+H30+H29+H27+H26+H24+H22+H21+H20+H19+H18+H16+H14+H13+H12+H11+H10+H9</f>
        <v>1606.16</v>
      </c>
      <c r="I36" s="104">
        <f>I33+I32+I31+I30+I29+I27+I26+I24+I22+I21+I20+I19+I18+I16+I14+I13+I12+I11+I10+I9</f>
        <v>44.5</v>
      </c>
      <c r="J36" s="295"/>
      <c r="K36" s="296"/>
      <c r="L36" s="296"/>
      <c r="M36" s="297"/>
      <c r="N36" s="103">
        <f>N33+N32+N31+N30+N29+N27+N26+N24+N22+N21+N20+N19+N18+N16+N14+N13+N12+N11+N10+N9</f>
        <v>61.25</v>
      </c>
      <c r="O36" s="103">
        <f>O33+O32+O31+O30+O29+O27+O26+O24+O22+O21+O20+O19+O18+O16+O14+O13+O12+O11+O10+O9</f>
        <v>74.342199999999991</v>
      </c>
      <c r="P36" s="103">
        <f>P33+P32+P31+P30+P29+P27+P26+P24+P22+P21+P20+P19+P18+P16+P14+P13+P12+P11+P10+P9</f>
        <v>281.05</v>
      </c>
      <c r="Q36" s="103">
        <f>Q33+Q32+Q31+Q30+Q29+Q27+Q26+Q24+Q22+Q21+Q20+Q19+Q18+Q16+Q14+Q13+Q12+Q11+Q10+Q9</f>
        <v>2085.3397800000002</v>
      </c>
      <c r="R36" s="38">
        <f>R33+R32+R31+R30+R29+R27+R26+R24+R22+R21+R20+R19+R18+R16+R14+R13+R12+R11+R10+R9</f>
        <v>48.81</v>
      </c>
      <c r="U36" s="302"/>
      <c r="V36" s="303"/>
      <c r="W36" s="303"/>
      <c r="X36" s="303"/>
      <c r="Y36" s="103">
        <f>Y33+Y32+Y31+Y30+Y29+Y27+Y26+Y24+Y22+Y21+Y20+Y19+Y18+Y16+Y14+Y13+Y12+Y11+Y10+Y9</f>
        <v>45.19</v>
      </c>
      <c r="Z36" s="103">
        <f>Z33+Z32+Z31+Z30+Z29+Z27+Z26+Z24+Z22+Z21+Z20+Z19+Z18+Z16+Z14+Z13+Z12+Z11+Z10+Z9</f>
        <v>56.746599999999994</v>
      </c>
      <c r="AA36" s="103">
        <f>AA33+AA32+AA31+AA30+AA29+AA27+AA26+AA24+AA22+AA21+AA20+AA19+AA18+AA16+AA14+AA13+AA12+AA11+AA10+AA9</f>
        <v>223.37000000000003</v>
      </c>
      <c r="AB36" s="103">
        <f>AB33+AB32+AB31+AB30+AB29+AB27+AB26+AB24+AB22+AB21+AB20+AB19+AB18+AB16+AB14+AB13+AB12+AB11+AB10+AB9</f>
        <v>1606.16</v>
      </c>
      <c r="AC36" s="104">
        <f>AC33+AC32+AC31+AC30+AC29+AC27+AC26+AC24+AC22+AC21+AC20+AC19+AC18+AC16+AC14+AC13+AC12+AC11+AC10+AC9</f>
        <v>44.5</v>
      </c>
      <c r="AD36" s="295"/>
      <c r="AE36" s="296"/>
      <c r="AF36" s="296"/>
      <c r="AG36" s="297"/>
      <c r="AH36" s="103">
        <f>AH33+AH32+AH31+AH30+AH29+AH27+AH26+AH24+AH22+AH21+AH20+AH19+AH18+AH16+AH14+AH13+AH12+AH11+AH10+AH9</f>
        <v>61.25</v>
      </c>
      <c r="AI36" s="103">
        <f>AI33+AI32+AI31+AI30+AI29+AI27+AI26+AI24+AI22+AI21+AI20+AI19+AI18+AI16+AI14+AI13+AI12+AI11+AI10+AI9</f>
        <v>74.342199999999991</v>
      </c>
      <c r="AJ36" s="103">
        <f>AJ33+AJ32+AJ31+AJ30+AJ29+AJ27+AJ26+AJ24+AJ22+AJ21+AJ20+AJ19+AJ18+AJ16+AJ14+AJ13+AJ12+AJ11+AJ10+AJ9</f>
        <v>281.05</v>
      </c>
      <c r="AK36" s="103">
        <f>AK33+AK32+AK31+AK30+AK29+AK27+AK26+AK24+AK22+AK21+AK20+AK19+AK18+AK16+AK14+AK13+AK12+AK11+AK10+AK9</f>
        <v>2085.3397800000002</v>
      </c>
      <c r="AL36" s="38">
        <f>AL33+AL32+AL31+AL30+AL29+AL27+AL26+AL24+AL22+AL21+AL20+AL19+AL18+AL16+AL14+AL13+AL12+AL11+AL10+AL9</f>
        <v>48.81</v>
      </c>
    </row>
  </sheetData>
  <mergeCells count="140">
    <mergeCell ref="N6:P6"/>
    <mergeCell ref="Q6:Q7"/>
    <mergeCell ref="A8:I8"/>
    <mergeCell ref="J8:R8"/>
    <mergeCell ref="B9:C9"/>
    <mergeCell ref="K9:L9"/>
    <mergeCell ref="D3:H3"/>
    <mergeCell ref="M3:Q3"/>
    <mergeCell ref="A6:A7"/>
    <mergeCell ref="B6:C7"/>
    <mergeCell ref="D6:D7"/>
    <mergeCell ref="E6:G6"/>
    <mergeCell ref="H6:H7"/>
    <mergeCell ref="J6:J7"/>
    <mergeCell ref="K6:L7"/>
    <mergeCell ref="M6:M7"/>
    <mergeCell ref="B13:C13"/>
    <mergeCell ref="K13:L13"/>
    <mergeCell ref="B14:C14"/>
    <mergeCell ref="K14:L14"/>
    <mergeCell ref="A15:I15"/>
    <mergeCell ref="J15:R15"/>
    <mergeCell ref="B10:C10"/>
    <mergeCell ref="B11:C11"/>
    <mergeCell ref="B12:C12"/>
    <mergeCell ref="K12:L12"/>
    <mergeCell ref="K11:L11"/>
    <mergeCell ref="K10:L10"/>
    <mergeCell ref="B16:C16"/>
    <mergeCell ref="K16:L16"/>
    <mergeCell ref="A17:I17"/>
    <mergeCell ref="J17:R17"/>
    <mergeCell ref="B18:C18"/>
    <mergeCell ref="K18:L18"/>
    <mergeCell ref="K21:L21"/>
    <mergeCell ref="K20:L20"/>
    <mergeCell ref="K19:L19"/>
    <mergeCell ref="B22:C22"/>
    <mergeCell ref="K22:L22"/>
    <mergeCell ref="M23:N23"/>
    <mergeCell ref="B24:C24"/>
    <mergeCell ref="K24:L24"/>
    <mergeCell ref="A25:I25"/>
    <mergeCell ref="J25:R25"/>
    <mergeCell ref="B19:C19"/>
    <mergeCell ref="B20:C20"/>
    <mergeCell ref="B21:C21"/>
    <mergeCell ref="N34:P34"/>
    <mergeCell ref="Q34:Q35"/>
    <mergeCell ref="B23:C23"/>
    <mergeCell ref="K31:L31"/>
    <mergeCell ref="K30:L30"/>
    <mergeCell ref="K29:L29"/>
    <mergeCell ref="B32:C32"/>
    <mergeCell ref="K32:L32"/>
    <mergeCell ref="B33:C33"/>
    <mergeCell ref="K33:L33"/>
    <mergeCell ref="A34:D36"/>
    <mergeCell ref="E34:G34"/>
    <mergeCell ref="H34:H35"/>
    <mergeCell ref="J34:M36"/>
    <mergeCell ref="B29:C29"/>
    <mergeCell ref="B30:C30"/>
    <mergeCell ref="B31:C31"/>
    <mergeCell ref="B26:C26"/>
    <mergeCell ref="K26:L26"/>
    <mergeCell ref="B27:C27"/>
    <mergeCell ref="K27:L27"/>
    <mergeCell ref="A28:I28"/>
    <mergeCell ref="J28:R28"/>
    <mergeCell ref="X3:AB3"/>
    <mergeCell ref="AG3:AK3"/>
    <mergeCell ref="U6:U7"/>
    <mergeCell ref="V6:W7"/>
    <mergeCell ref="X6:X7"/>
    <mergeCell ref="Y6:AA6"/>
    <mergeCell ref="AB6:AB7"/>
    <mergeCell ref="AD6:AD7"/>
    <mergeCell ref="AE6:AF7"/>
    <mergeCell ref="AG6:AG7"/>
    <mergeCell ref="V10:W10"/>
    <mergeCell ref="AE10:AF10"/>
    <mergeCell ref="V11:W11"/>
    <mergeCell ref="AE11:AF11"/>
    <mergeCell ref="V12:W12"/>
    <mergeCell ref="AE12:AF12"/>
    <mergeCell ref="AH6:AJ6"/>
    <mergeCell ref="AK6:AK7"/>
    <mergeCell ref="U8:AC8"/>
    <mergeCell ref="AD8:AL8"/>
    <mergeCell ref="V9:W9"/>
    <mergeCell ref="AE9:AF9"/>
    <mergeCell ref="V16:W16"/>
    <mergeCell ref="AE16:AF16"/>
    <mergeCell ref="U17:AC17"/>
    <mergeCell ref="AD17:AL17"/>
    <mergeCell ref="V18:W18"/>
    <mergeCell ref="AE18:AF18"/>
    <mergeCell ref="V13:W13"/>
    <mergeCell ref="AE13:AF13"/>
    <mergeCell ref="V14:W14"/>
    <mergeCell ref="AE14:AF14"/>
    <mergeCell ref="U15:AC15"/>
    <mergeCell ref="AD15:AL15"/>
    <mergeCell ref="V22:W22"/>
    <mergeCell ref="AE22:AF22"/>
    <mergeCell ref="V23:W23"/>
    <mergeCell ref="AG23:AH23"/>
    <mergeCell ref="V24:W24"/>
    <mergeCell ref="AE24:AF24"/>
    <mergeCell ref="V19:W19"/>
    <mergeCell ref="AE19:AF19"/>
    <mergeCell ref="V20:W20"/>
    <mergeCell ref="AE20:AF20"/>
    <mergeCell ref="V21:W21"/>
    <mergeCell ref="AE21:AF21"/>
    <mergeCell ref="U28:AC28"/>
    <mergeCell ref="AD28:AL28"/>
    <mergeCell ref="V29:W29"/>
    <mergeCell ref="AE29:AF29"/>
    <mergeCell ref="V30:W30"/>
    <mergeCell ref="AE30:AF30"/>
    <mergeCell ref="U25:AC25"/>
    <mergeCell ref="AD25:AL25"/>
    <mergeCell ref="V26:W26"/>
    <mergeCell ref="AE26:AF26"/>
    <mergeCell ref="V27:W27"/>
    <mergeCell ref="AE27:AF27"/>
    <mergeCell ref="U34:X36"/>
    <mergeCell ref="Y34:AA34"/>
    <mergeCell ref="AB34:AB35"/>
    <mergeCell ref="AD34:AG36"/>
    <mergeCell ref="AH34:AJ34"/>
    <mergeCell ref="AK34:AK35"/>
    <mergeCell ref="V31:W31"/>
    <mergeCell ref="AE31:AF31"/>
    <mergeCell ref="V32:W32"/>
    <mergeCell ref="AE32:AF32"/>
    <mergeCell ref="V33:W33"/>
    <mergeCell ref="AE33:AF33"/>
  </mergeCells>
  <pageMargins left="0.7" right="0.7" top="0.75" bottom="0.75" header="0.3" footer="0.3"/>
  <pageSetup paperSize="9" scale="60" orientation="landscape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"/>
  <sheetViews>
    <sheetView workbookViewId="0">
      <selection activeCell="N25" sqref="N25"/>
    </sheetView>
  </sheetViews>
  <sheetFormatPr defaultRowHeight="15" x14ac:dyDescent="0.2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R758"/>
  <sheetViews>
    <sheetView topLeftCell="A94" workbookViewId="0">
      <selection activeCell="A61" sqref="A61:Q61"/>
    </sheetView>
  </sheetViews>
  <sheetFormatPr defaultRowHeight="15" x14ac:dyDescent="0.25"/>
  <cols>
    <col min="5" max="7" width="0" hidden="1" customWidth="1"/>
    <col min="9" max="12" width="0" hidden="1" customWidth="1"/>
    <col min="14" max="16" width="0" hidden="1" customWidth="1"/>
    <col min="18" max="18" width="0" hidden="1" customWidth="1"/>
  </cols>
  <sheetData>
    <row r="1" spans="1:18" x14ac:dyDescent="0.25">
      <c r="A1" s="230" t="s">
        <v>0</v>
      </c>
      <c r="B1" s="219"/>
      <c r="C1" s="219"/>
      <c r="D1" s="219"/>
      <c r="E1" s="219"/>
      <c r="F1" s="219"/>
      <c r="G1" s="219"/>
      <c r="H1" s="219"/>
      <c r="I1" s="231"/>
      <c r="J1" s="230" t="s">
        <v>275</v>
      </c>
      <c r="K1" s="219"/>
      <c r="L1" s="219"/>
      <c r="M1" s="219"/>
      <c r="N1" s="219"/>
      <c r="O1" s="219"/>
      <c r="P1" s="219"/>
      <c r="Q1" s="219"/>
      <c r="R1" s="231"/>
    </row>
    <row r="2" spans="1:18" x14ac:dyDescent="0.25">
      <c r="A2" s="1"/>
      <c r="B2" s="2"/>
      <c r="C2" s="2"/>
      <c r="D2" s="2"/>
      <c r="E2" s="2"/>
      <c r="F2" s="2"/>
      <c r="G2" s="2"/>
      <c r="H2" s="3"/>
      <c r="I2" s="4"/>
      <c r="J2" s="1"/>
      <c r="K2" s="2"/>
      <c r="L2" s="2"/>
      <c r="M2" s="2"/>
      <c r="N2" s="2"/>
      <c r="O2" s="2"/>
      <c r="P2" s="2"/>
      <c r="Q2" s="3"/>
      <c r="R2" s="4"/>
    </row>
    <row r="3" spans="1:18" x14ac:dyDescent="0.25">
      <c r="A3" s="1">
        <v>1</v>
      </c>
      <c r="B3" s="5" t="s">
        <v>1</v>
      </c>
      <c r="C3" s="6">
        <v>1</v>
      </c>
      <c r="D3" s="2"/>
      <c r="E3" s="2"/>
      <c r="F3" s="2"/>
      <c r="G3" s="2"/>
      <c r="H3" s="3"/>
      <c r="I3" s="4"/>
      <c r="J3" s="1">
        <v>1</v>
      </c>
      <c r="K3" s="5" t="s">
        <v>1</v>
      </c>
      <c r="L3" s="6">
        <v>1</v>
      </c>
      <c r="M3" s="2"/>
      <c r="N3" s="2"/>
      <c r="O3" s="2"/>
      <c r="P3" s="2"/>
      <c r="Q3" s="3"/>
      <c r="R3" s="4"/>
    </row>
    <row r="4" spans="1:18" x14ac:dyDescent="0.25">
      <c r="A4" s="1"/>
      <c r="B4" s="5" t="s">
        <v>2</v>
      </c>
      <c r="C4" s="6">
        <v>1</v>
      </c>
      <c r="D4" s="2"/>
      <c r="E4" s="2"/>
      <c r="F4" s="2"/>
      <c r="G4" s="2"/>
      <c r="H4" s="3"/>
      <c r="I4" s="4"/>
      <c r="J4" s="1"/>
      <c r="K4" s="5" t="s">
        <v>2</v>
      </c>
      <c r="L4" s="6">
        <v>1</v>
      </c>
      <c r="M4" s="2"/>
      <c r="N4" s="2"/>
      <c r="O4" s="2"/>
      <c r="P4" s="2"/>
      <c r="Q4" s="3"/>
      <c r="R4" s="4"/>
    </row>
    <row r="5" spans="1:18" x14ac:dyDescent="0.25">
      <c r="A5" s="1"/>
      <c r="B5" s="5" t="s">
        <v>3</v>
      </c>
      <c r="C5" s="7" t="s">
        <v>4</v>
      </c>
      <c r="D5" s="262" t="s">
        <v>5</v>
      </c>
      <c r="E5" s="262"/>
      <c r="F5" s="262"/>
      <c r="G5" s="262"/>
      <c r="H5" s="262"/>
      <c r="I5" s="4"/>
      <c r="J5" s="1"/>
      <c r="K5" s="5" t="s">
        <v>3</v>
      </c>
      <c r="L5" s="7" t="s">
        <v>4</v>
      </c>
      <c r="M5" s="262" t="s">
        <v>5</v>
      </c>
      <c r="N5" s="262"/>
      <c r="O5" s="262"/>
      <c r="P5" s="262"/>
      <c r="Q5" s="262"/>
      <c r="R5" s="4"/>
    </row>
    <row r="6" spans="1:18" x14ac:dyDescent="0.25">
      <c r="A6" s="1"/>
      <c r="B6" s="8" t="s">
        <v>6</v>
      </c>
      <c r="C6" s="9" t="s">
        <v>7</v>
      </c>
      <c r="D6" s="2"/>
      <c r="E6" s="2"/>
      <c r="F6" s="2"/>
      <c r="G6" s="2"/>
      <c r="H6" s="3"/>
      <c r="I6" s="4"/>
      <c r="J6" s="1"/>
      <c r="K6" s="8" t="s">
        <v>6</v>
      </c>
      <c r="L6" s="9" t="s">
        <v>276</v>
      </c>
      <c r="M6" s="2"/>
      <c r="N6" s="2"/>
      <c r="O6" s="2"/>
      <c r="P6" s="2"/>
      <c r="Q6" s="3"/>
      <c r="R6" s="4"/>
    </row>
    <row r="7" spans="1:18" x14ac:dyDescent="0.25">
      <c r="A7" s="1"/>
      <c r="B7" s="2"/>
      <c r="C7" s="2"/>
      <c r="D7" s="2"/>
      <c r="E7" s="2"/>
      <c r="F7" s="2"/>
      <c r="G7" s="2"/>
      <c r="H7" s="3"/>
      <c r="I7" s="4"/>
      <c r="J7" s="1"/>
      <c r="K7" s="2"/>
      <c r="L7" s="2"/>
      <c r="M7" s="2"/>
      <c r="N7" s="2"/>
      <c r="O7" s="2"/>
      <c r="P7" s="2"/>
      <c r="Q7" s="3"/>
      <c r="R7" s="4"/>
    </row>
    <row r="8" spans="1:18" ht="25.5" x14ac:dyDescent="0.25">
      <c r="A8" s="233" t="s">
        <v>8</v>
      </c>
      <c r="B8" s="234" t="s">
        <v>9</v>
      </c>
      <c r="C8" s="234"/>
      <c r="D8" s="234" t="s">
        <v>10</v>
      </c>
      <c r="E8" s="234" t="s">
        <v>11</v>
      </c>
      <c r="F8" s="234"/>
      <c r="G8" s="234"/>
      <c r="H8" s="235" t="s">
        <v>12</v>
      </c>
      <c r="I8" s="10" t="s">
        <v>13</v>
      </c>
      <c r="J8" s="233" t="s">
        <v>8</v>
      </c>
      <c r="K8" s="234" t="s">
        <v>9</v>
      </c>
      <c r="L8" s="234"/>
      <c r="M8" s="234" t="s">
        <v>10</v>
      </c>
      <c r="N8" s="234" t="s">
        <v>11</v>
      </c>
      <c r="O8" s="234"/>
      <c r="P8" s="234"/>
      <c r="Q8" s="235" t="s">
        <v>12</v>
      </c>
      <c r="R8" s="12" t="s">
        <v>13</v>
      </c>
    </row>
    <row r="9" spans="1:18" x14ac:dyDescent="0.25">
      <c r="A9" s="233"/>
      <c r="B9" s="234"/>
      <c r="C9" s="234"/>
      <c r="D9" s="234"/>
      <c r="E9" s="11" t="s">
        <v>14</v>
      </c>
      <c r="F9" s="11" t="s">
        <v>15</v>
      </c>
      <c r="G9" s="11" t="s">
        <v>16</v>
      </c>
      <c r="H9" s="235"/>
      <c r="I9" s="12" t="s">
        <v>17</v>
      </c>
      <c r="J9" s="233"/>
      <c r="K9" s="234"/>
      <c r="L9" s="234"/>
      <c r="M9" s="234"/>
      <c r="N9" s="11" t="s">
        <v>14</v>
      </c>
      <c r="O9" s="11" t="s">
        <v>15</v>
      </c>
      <c r="P9" s="11" t="s">
        <v>16</v>
      </c>
      <c r="Q9" s="235"/>
      <c r="R9" s="12" t="s">
        <v>17</v>
      </c>
    </row>
    <row r="10" spans="1:18" x14ac:dyDescent="0.25">
      <c r="A10" s="252" t="s">
        <v>18</v>
      </c>
      <c r="B10" s="253"/>
      <c r="C10" s="253"/>
      <c r="D10" s="253"/>
      <c r="E10" s="253"/>
      <c r="F10" s="253"/>
      <c r="G10" s="253"/>
      <c r="H10" s="253"/>
      <c r="I10" s="255"/>
      <c r="J10" s="252"/>
      <c r="K10" s="253"/>
      <c r="L10" s="253"/>
      <c r="M10" s="253"/>
      <c r="N10" s="253"/>
      <c r="O10" s="253"/>
      <c r="P10" s="253"/>
      <c r="Q10" s="253"/>
      <c r="R10" s="255"/>
    </row>
    <row r="11" spans="1:18" x14ac:dyDescent="0.25">
      <c r="A11" s="13" t="s">
        <v>19</v>
      </c>
      <c r="B11" s="260" t="s">
        <v>20</v>
      </c>
      <c r="C11" s="260"/>
      <c r="D11" s="14">
        <v>150</v>
      </c>
      <c r="E11" s="15">
        <v>2.8</v>
      </c>
      <c r="F11" s="15">
        <v>7.8</v>
      </c>
      <c r="G11" s="15">
        <v>18.600000000000001</v>
      </c>
      <c r="H11" s="16">
        <v>170.2</v>
      </c>
      <c r="I11" s="17">
        <v>1.6</v>
      </c>
      <c r="J11" s="13" t="s">
        <v>19</v>
      </c>
      <c r="K11" s="260" t="s">
        <v>20</v>
      </c>
      <c r="L11" s="260"/>
      <c r="M11" s="14">
        <v>200</v>
      </c>
      <c r="N11" s="15">
        <v>3.7</v>
      </c>
      <c r="O11" s="15">
        <v>10.54</v>
      </c>
      <c r="P11" s="15">
        <v>24</v>
      </c>
      <c r="Q11" s="16">
        <v>227</v>
      </c>
      <c r="R11" s="20">
        <v>1.92</v>
      </c>
    </row>
    <row r="12" spans="1:18" x14ac:dyDescent="0.25">
      <c r="A12" s="13">
        <v>7</v>
      </c>
      <c r="B12" s="260" t="s">
        <v>21</v>
      </c>
      <c r="C12" s="260"/>
      <c r="D12" s="14">
        <v>15</v>
      </c>
      <c r="E12" s="15">
        <v>3.8</v>
      </c>
      <c r="F12" s="15">
        <v>3.9</v>
      </c>
      <c r="G12" s="18">
        <v>4.8</v>
      </c>
      <c r="H12" s="16">
        <v>60</v>
      </c>
      <c r="I12" s="17">
        <v>0.1</v>
      </c>
      <c r="J12" s="13">
        <v>7</v>
      </c>
      <c r="K12" s="260" t="s">
        <v>21</v>
      </c>
      <c r="L12" s="260"/>
      <c r="M12" s="14">
        <v>15</v>
      </c>
      <c r="N12" s="15">
        <v>3.8</v>
      </c>
      <c r="O12" s="15">
        <v>3.94</v>
      </c>
      <c r="P12" s="18">
        <v>4.8</v>
      </c>
      <c r="Q12" s="16">
        <v>60</v>
      </c>
      <c r="R12" s="17">
        <v>0.1</v>
      </c>
    </row>
    <row r="13" spans="1:18" x14ac:dyDescent="0.25">
      <c r="A13" s="19">
        <v>6</v>
      </c>
      <c r="B13" s="260" t="s">
        <v>22</v>
      </c>
      <c r="C13" s="260"/>
      <c r="D13" s="14">
        <v>7</v>
      </c>
      <c r="E13" s="16">
        <v>7.0000000000000007E-2</v>
      </c>
      <c r="F13" s="16">
        <v>5.5</v>
      </c>
      <c r="G13" s="16">
        <v>7.0000000000000007E-2</v>
      </c>
      <c r="H13" s="16">
        <v>49.6</v>
      </c>
      <c r="I13" s="20"/>
      <c r="J13" s="19">
        <v>6</v>
      </c>
      <c r="K13" s="260" t="s">
        <v>22</v>
      </c>
      <c r="L13" s="260"/>
      <c r="M13" s="14">
        <v>10</v>
      </c>
      <c r="N13" s="15">
        <v>0.1</v>
      </c>
      <c r="O13" s="15">
        <v>7.84</v>
      </c>
      <c r="P13" s="15">
        <v>0.1</v>
      </c>
      <c r="Q13" s="16">
        <v>70.900000000000006</v>
      </c>
      <c r="R13" s="21"/>
    </row>
    <row r="14" spans="1:18" x14ac:dyDescent="0.25">
      <c r="A14" s="13"/>
      <c r="B14" s="260" t="s">
        <v>23</v>
      </c>
      <c r="C14" s="260"/>
      <c r="D14" s="14">
        <v>20</v>
      </c>
      <c r="E14" s="15">
        <v>1.51</v>
      </c>
      <c r="F14" s="16">
        <v>0.54220000000000002</v>
      </c>
      <c r="G14" s="15">
        <v>9.7200000000000006</v>
      </c>
      <c r="H14" s="16">
        <v>48.64</v>
      </c>
      <c r="I14" s="21"/>
      <c r="J14" s="13"/>
      <c r="K14" s="260" t="s">
        <v>23</v>
      </c>
      <c r="L14" s="260"/>
      <c r="M14" s="14">
        <v>30</v>
      </c>
      <c r="N14" s="15">
        <v>2.9</v>
      </c>
      <c r="O14" s="16">
        <v>1.01</v>
      </c>
      <c r="P14" s="16">
        <v>15.6</v>
      </c>
      <c r="Q14" s="16">
        <v>79.099999999999994</v>
      </c>
      <c r="R14" s="20"/>
    </row>
    <row r="15" spans="1:18" x14ac:dyDescent="0.25">
      <c r="A15" s="13">
        <v>395</v>
      </c>
      <c r="B15" s="260" t="s">
        <v>24</v>
      </c>
      <c r="C15" s="260"/>
      <c r="D15" s="14">
        <v>150</v>
      </c>
      <c r="E15" s="15">
        <v>2.2000000000000002</v>
      </c>
      <c r="F15" s="15">
        <v>2.4</v>
      </c>
      <c r="G15" s="14">
        <v>14</v>
      </c>
      <c r="H15" s="16">
        <v>87.5</v>
      </c>
      <c r="I15" s="17">
        <v>1.4</v>
      </c>
      <c r="J15" s="13">
        <v>395</v>
      </c>
      <c r="K15" s="260" t="s">
        <v>277</v>
      </c>
      <c r="L15" s="260"/>
      <c r="M15" s="14">
        <v>180</v>
      </c>
      <c r="N15" s="15">
        <v>2.6</v>
      </c>
      <c r="O15" s="15">
        <v>2.94</v>
      </c>
      <c r="P15" s="15">
        <v>17</v>
      </c>
      <c r="Q15" s="15">
        <v>107.5</v>
      </c>
      <c r="R15" s="20">
        <v>1.7</v>
      </c>
    </row>
    <row r="16" spans="1:18" x14ac:dyDescent="0.25">
      <c r="A16" s="13"/>
      <c r="B16" s="260" t="s">
        <v>25</v>
      </c>
      <c r="C16" s="260"/>
      <c r="D16" s="14">
        <v>100</v>
      </c>
      <c r="E16" s="15">
        <v>1</v>
      </c>
      <c r="F16" s="15">
        <v>0.3</v>
      </c>
      <c r="G16" s="15">
        <v>8.9</v>
      </c>
      <c r="H16" s="16">
        <v>44</v>
      </c>
      <c r="I16" s="17">
        <v>5.4</v>
      </c>
      <c r="J16" s="13"/>
      <c r="K16" s="260" t="s">
        <v>25</v>
      </c>
      <c r="L16" s="260"/>
      <c r="M16" s="14">
        <v>100</v>
      </c>
      <c r="N16" s="15">
        <v>1</v>
      </c>
      <c r="O16" s="15">
        <v>0.34</v>
      </c>
      <c r="P16" s="15">
        <v>8.9</v>
      </c>
      <c r="Q16" s="16">
        <v>44</v>
      </c>
      <c r="R16" s="17">
        <v>5.4</v>
      </c>
    </row>
    <row r="17" spans="1:18" x14ac:dyDescent="0.25">
      <c r="A17" s="252" t="s">
        <v>26</v>
      </c>
      <c r="B17" s="253"/>
      <c r="C17" s="253"/>
      <c r="D17" s="253"/>
      <c r="E17" s="253"/>
      <c r="F17" s="253"/>
      <c r="G17" s="253"/>
      <c r="H17" s="253"/>
      <c r="I17" s="255"/>
      <c r="J17" s="252"/>
      <c r="K17" s="253"/>
      <c r="L17" s="253"/>
      <c r="M17" s="253"/>
      <c r="N17" s="253"/>
      <c r="O17" s="253"/>
      <c r="P17" s="253"/>
      <c r="Q17" s="253"/>
      <c r="R17" s="255"/>
    </row>
    <row r="18" spans="1:18" x14ac:dyDescent="0.25">
      <c r="A18" s="22" t="s">
        <v>27</v>
      </c>
      <c r="B18" s="260" t="s">
        <v>28</v>
      </c>
      <c r="C18" s="260"/>
      <c r="D18" s="14">
        <v>100</v>
      </c>
      <c r="E18" s="15">
        <v>0.4</v>
      </c>
      <c r="F18" s="15">
        <v>0</v>
      </c>
      <c r="G18" s="15">
        <v>13.3</v>
      </c>
      <c r="H18" s="16">
        <v>56</v>
      </c>
      <c r="I18" s="23">
        <v>2.5</v>
      </c>
      <c r="J18" s="22" t="s">
        <v>27</v>
      </c>
      <c r="K18" s="260" t="s">
        <v>28</v>
      </c>
      <c r="L18" s="260"/>
      <c r="M18" s="14">
        <v>100</v>
      </c>
      <c r="N18" s="15">
        <v>0.4</v>
      </c>
      <c r="O18" s="15">
        <v>0</v>
      </c>
      <c r="P18" s="15">
        <v>13.3</v>
      </c>
      <c r="Q18" s="16">
        <v>56</v>
      </c>
      <c r="R18" s="23">
        <v>2.5</v>
      </c>
    </row>
    <row r="19" spans="1:18" x14ac:dyDescent="0.25">
      <c r="A19" s="261" t="s">
        <v>29</v>
      </c>
      <c r="B19" s="256"/>
      <c r="C19" s="256"/>
      <c r="D19" s="256"/>
      <c r="E19" s="256"/>
      <c r="F19" s="256"/>
      <c r="G19" s="256"/>
      <c r="H19" s="256"/>
      <c r="I19" s="257"/>
      <c r="J19" s="261" t="s">
        <v>29</v>
      </c>
      <c r="K19" s="256"/>
      <c r="L19" s="256"/>
      <c r="M19" s="256"/>
      <c r="N19" s="256"/>
      <c r="O19" s="256"/>
      <c r="P19" s="256"/>
      <c r="Q19" s="256"/>
      <c r="R19" s="257"/>
    </row>
    <row r="20" spans="1:18" x14ac:dyDescent="0.25">
      <c r="A20" s="24" t="s">
        <v>30</v>
      </c>
      <c r="B20" s="228" t="s">
        <v>31</v>
      </c>
      <c r="C20" s="228"/>
      <c r="D20" s="25">
        <v>40</v>
      </c>
      <c r="E20" s="26">
        <v>0.1</v>
      </c>
      <c r="F20" s="26">
        <v>3.8</v>
      </c>
      <c r="G20" s="26">
        <v>0.4</v>
      </c>
      <c r="H20" s="27">
        <v>27.1</v>
      </c>
      <c r="I20" s="28">
        <v>1.6</v>
      </c>
      <c r="J20" s="24" t="s">
        <v>30</v>
      </c>
      <c r="K20" s="228" t="s">
        <v>31</v>
      </c>
      <c r="L20" s="228"/>
      <c r="M20" s="25">
        <v>60</v>
      </c>
      <c r="N20" s="26">
        <v>0.2</v>
      </c>
      <c r="O20" s="26">
        <v>5.24</v>
      </c>
      <c r="P20" s="26">
        <v>1.1000000000000001</v>
      </c>
      <c r="Q20" s="27">
        <v>45.57</v>
      </c>
      <c r="R20" s="32">
        <v>2</v>
      </c>
    </row>
    <row r="21" spans="1:18" x14ac:dyDescent="0.25">
      <c r="A21" s="13" t="s">
        <v>32</v>
      </c>
      <c r="B21" s="260" t="s">
        <v>33</v>
      </c>
      <c r="C21" s="250"/>
      <c r="D21" s="14">
        <v>165</v>
      </c>
      <c r="E21" s="29">
        <v>2.84</v>
      </c>
      <c r="F21" s="15">
        <v>3.1</v>
      </c>
      <c r="G21" s="15">
        <v>10.9</v>
      </c>
      <c r="H21" s="16">
        <v>80.22</v>
      </c>
      <c r="I21" s="17">
        <v>4.5</v>
      </c>
      <c r="J21" s="49" t="s">
        <v>32</v>
      </c>
      <c r="K21" s="228" t="s">
        <v>33</v>
      </c>
      <c r="L21" s="228"/>
      <c r="M21" s="25">
        <v>200</v>
      </c>
      <c r="N21" s="26">
        <v>4.2</v>
      </c>
      <c r="O21" s="26">
        <v>3.74</v>
      </c>
      <c r="P21" s="26">
        <v>14.1</v>
      </c>
      <c r="Q21" s="27">
        <v>102.5</v>
      </c>
      <c r="R21" s="32">
        <v>5.5</v>
      </c>
    </row>
    <row r="22" spans="1:18" x14ac:dyDescent="0.25">
      <c r="A22" s="13">
        <v>294</v>
      </c>
      <c r="B22" s="260" t="s">
        <v>34</v>
      </c>
      <c r="C22" s="260"/>
      <c r="D22" s="14">
        <v>125</v>
      </c>
      <c r="E22" s="15">
        <v>4.0999999999999996</v>
      </c>
      <c r="F22" s="15">
        <v>5.2</v>
      </c>
      <c r="G22" s="15">
        <v>27</v>
      </c>
      <c r="H22" s="16">
        <v>163</v>
      </c>
      <c r="I22" s="17">
        <v>1.5</v>
      </c>
      <c r="J22" s="13">
        <v>294</v>
      </c>
      <c r="K22" s="260" t="s">
        <v>34</v>
      </c>
      <c r="L22" s="260"/>
      <c r="M22" s="14">
        <v>160</v>
      </c>
      <c r="N22" s="15">
        <v>9.1999999999999993</v>
      </c>
      <c r="O22" s="15">
        <v>8.74</v>
      </c>
      <c r="P22" s="15">
        <v>34.5</v>
      </c>
      <c r="Q22" s="16">
        <v>261.12</v>
      </c>
      <c r="R22" s="20">
        <v>2</v>
      </c>
    </row>
    <row r="23" spans="1:18" x14ac:dyDescent="0.25">
      <c r="A23" s="13"/>
      <c r="B23" s="260" t="s">
        <v>35</v>
      </c>
      <c r="C23" s="260"/>
      <c r="D23" s="14">
        <v>20</v>
      </c>
      <c r="E23" s="15">
        <v>1.51</v>
      </c>
      <c r="F23" s="16">
        <v>0.54220000000000002</v>
      </c>
      <c r="G23" s="15">
        <v>9.7200000000000006</v>
      </c>
      <c r="H23" s="16">
        <v>48.64</v>
      </c>
      <c r="I23" s="21"/>
      <c r="J23" s="13">
        <v>376</v>
      </c>
      <c r="K23" s="260" t="s">
        <v>37</v>
      </c>
      <c r="L23" s="260"/>
      <c r="M23" s="14">
        <v>180</v>
      </c>
      <c r="N23" s="16">
        <v>0.96</v>
      </c>
      <c r="O23" s="16">
        <v>0.12</v>
      </c>
      <c r="P23" s="16">
        <v>17.28</v>
      </c>
      <c r="Q23" s="16">
        <v>75.239999999999995</v>
      </c>
      <c r="R23" s="20">
        <v>10.8</v>
      </c>
    </row>
    <row r="24" spans="1:18" x14ac:dyDescent="0.25">
      <c r="A24" s="13"/>
      <c r="B24" s="260" t="s">
        <v>36</v>
      </c>
      <c r="C24" s="260"/>
      <c r="D24" s="14">
        <v>20</v>
      </c>
      <c r="E24" s="15">
        <v>1</v>
      </c>
      <c r="F24" s="16">
        <v>0.36</v>
      </c>
      <c r="G24" s="15">
        <v>9.9</v>
      </c>
      <c r="H24" s="16">
        <v>45.6</v>
      </c>
      <c r="I24" s="21"/>
      <c r="J24" s="13"/>
      <c r="K24" s="260" t="s">
        <v>23</v>
      </c>
      <c r="L24" s="260"/>
      <c r="M24" s="14">
        <v>30</v>
      </c>
      <c r="N24" s="15">
        <v>2.9</v>
      </c>
      <c r="O24" s="16">
        <v>1.01</v>
      </c>
      <c r="P24" s="16">
        <v>15.6</v>
      </c>
      <c r="Q24" s="16">
        <v>79.099999999999994</v>
      </c>
      <c r="R24" s="20"/>
    </row>
    <row r="25" spans="1:18" x14ac:dyDescent="0.25">
      <c r="A25" s="30">
        <v>376</v>
      </c>
      <c r="B25" s="228" t="s">
        <v>37</v>
      </c>
      <c r="C25" s="228"/>
      <c r="D25" s="25">
        <v>150</v>
      </c>
      <c r="E25" s="26">
        <v>0.8</v>
      </c>
      <c r="F25" s="26">
        <v>0.1</v>
      </c>
      <c r="G25" s="26">
        <v>14.4</v>
      </c>
      <c r="H25" s="27">
        <v>62.7</v>
      </c>
      <c r="I25" s="28">
        <v>9</v>
      </c>
      <c r="J25" s="13"/>
      <c r="K25" s="260" t="s">
        <v>36</v>
      </c>
      <c r="L25" s="260"/>
      <c r="M25" s="14">
        <v>25</v>
      </c>
      <c r="N25" s="16">
        <v>1.47</v>
      </c>
      <c r="O25" s="16">
        <v>0.45</v>
      </c>
      <c r="P25" s="16">
        <v>13.11</v>
      </c>
      <c r="Q25" s="16">
        <v>59.634889999999999</v>
      </c>
      <c r="R25" s="20"/>
    </row>
    <row r="26" spans="1:18" ht="28.9" customHeight="1" x14ac:dyDescent="0.25">
      <c r="A26" s="30"/>
      <c r="B26" s="267" t="s">
        <v>369</v>
      </c>
      <c r="C26" s="210"/>
      <c r="D26" s="25">
        <v>0</v>
      </c>
      <c r="E26" s="26">
        <v>0.8</v>
      </c>
      <c r="F26" s="26">
        <v>0.1</v>
      </c>
      <c r="G26" s="26">
        <v>14.4</v>
      </c>
      <c r="H26" s="27">
        <v>0</v>
      </c>
      <c r="I26" s="28">
        <v>9</v>
      </c>
      <c r="J26" s="13"/>
      <c r="K26" s="260" t="s">
        <v>36</v>
      </c>
      <c r="L26" s="260"/>
      <c r="M26" s="14">
        <v>0.05</v>
      </c>
      <c r="N26" s="16">
        <v>1.47</v>
      </c>
      <c r="O26" s="16">
        <v>0.45</v>
      </c>
      <c r="P26" s="16">
        <v>13.11</v>
      </c>
      <c r="Q26" s="16">
        <v>0.2</v>
      </c>
      <c r="R26" s="20"/>
    </row>
    <row r="27" spans="1:18" x14ac:dyDescent="0.25">
      <c r="A27" s="31" t="s">
        <v>39</v>
      </c>
      <c r="B27" s="260" t="s">
        <v>40</v>
      </c>
      <c r="C27" s="260"/>
      <c r="D27" s="14">
        <v>50</v>
      </c>
      <c r="E27" s="15">
        <v>3.94</v>
      </c>
      <c r="F27" s="15">
        <v>4.3</v>
      </c>
      <c r="G27" s="15">
        <v>29.1</v>
      </c>
      <c r="H27" s="16">
        <v>171.45</v>
      </c>
      <c r="I27" s="17">
        <v>2.1</v>
      </c>
      <c r="J27" s="31" t="s">
        <v>39</v>
      </c>
      <c r="K27" s="260" t="s">
        <v>278</v>
      </c>
      <c r="L27" s="260"/>
      <c r="M27" s="14">
        <v>70</v>
      </c>
      <c r="N27" s="15">
        <v>5</v>
      </c>
      <c r="O27" s="16">
        <v>6.02</v>
      </c>
      <c r="P27" s="15">
        <v>40.700000000000003</v>
      </c>
      <c r="Q27" s="16">
        <v>242</v>
      </c>
      <c r="R27" s="20">
        <v>0</v>
      </c>
    </row>
    <row r="28" spans="1:18" x14ac:dyDescent="0.25">
      <c r="A28" s="13">
        <v>401</v>
      </c>
      <c r="B28" s="260" t="s">
        <v>41</v>
      </c>
      <c r="C28" s="260"/>
      <c r="D28" s="14">
        <v>160</v>
      </c>
      <c r="E28" s="15">
        <v>4.3</v>
      </c>
      <c r="F28" s="15">
        <v>4.8</v>
      </c>
      <c r="G28" s="15">
        <v>7.1</v>
      </c>
      <c r="H28" s="16">
        <v>90</v>
      </c>
      <c r="I28" s="23">
        <v>2</v>
      </c>
      <c r="J28" s="13"/>
      <c r="K28" s="260" t="s">
        <v>279</v>
      </c>
      <c r="L28" s="260"/>
      <c r="M28" s="14">
        <v>185</v>
      </c>
      <c r="N28" s="15">
        <v>5.6</v>
      </c>
      <c r="O28" s="15">
        <v>5.24</v>
      </c>
      <c r="P28" s="15">
        <v>8.5</v>
      </c>
      <c r="Q28" s="16">
        <v>109</v>
      </c>
      <c r="R28" s="20">
        <v>2.2000000000000002</v>
      </c>
    </row>
    <row r="29" spans="1:18" x14ac:dyDescent="0.25">
      <c r="A29" s="252" t="s">
        <v>42</v>
      </c>
      <c r="B29" s="253"/>
      <c r="C29" s="253"/>
      <c r="D29" s="253"/>
      <c r="E29" s="253"/>
      <c r="F29" s="253"/>
      <c r="G29" s="253"/>
      <c r="H29" s="253"/>
      <c r="I29" s="255"/>
      <c r="J29" s="252" t="s">
        <v>42</v>
      </c>
      <c r="K29" s="253"/>
      <c r="L29" s="253"/>
      <c r="M29" s="253"/>
      <c r="N29" s="253"/>
      <c r="O29" s="253"/>
      <c r="P29" s="253"/>
      <c r="Q29" s="253"/>
      <c r="R29" s="255"/>
    </row>
    <row r="30" spans="1:18" x14ac:dyDescent="0.25">
      <c r="A30" s="30">
        <v>13</v>
      </c>
      <c r="B30" s="228" t="s">
        <v>43</v>
      </c>
      <c r="C30" s="228"/>
      <c r="D30" s="25">
        <v>40</v>
      </c>
      <c r="E30" s="26">
        <v>0.2</v>
      </c>
      <c r="F30" s="26">
        <v>2.9</v>
      </c>
      <c r="G30" s="26">
        <v>1</v>
      </c>
      <c r="H30" s="27">
        <v>30.6</v>
      </c>
      <c r="I30" s="28">
        <v>4.3</v>
      </c>
      <c r="J30" s="30">
        <v>13</v>
      </c>
      <c r="K30" s="228" t="s">
        <v>43</v>
      </c>
      <c r="L30" s="228"/>
      <c r="M30" s="25">
        <v>60</v>
      </c>
      <c r="N30" s="26">
        <v>0.3</v>
      </c>
      <c r="O30" s="26">
        <v>4.4400000000000004</v>
      </c>
      <c r="P30" s="26">
        <v>1.6</v>
      </c>
      <c r="Q30" s="27">
        <v>45.97</v>
      </c>
      <c r="R30" s="28">
        <v>5.0999999999999996</v>
      </c>
    </row>
    <row r="31" spans="1:18" x14ac:dyDescent="0.25">
      <c r="A31" s="30" t="s">
        <v>44</v>
      </c>
      <c r="B31" s="228" t="s">
        <v>45</v>
      </c>
      <c r="C31" s="228"/>
      <c r="D31" s="25">
        <v>160</v>
      </c>
      <c r="E31" s="26">
        <v>12</v>
      </c>
      <c r="F31" s="26">
        <v>10.3</v>
      </c>
      <c r="G31" s="26">
        <v>16.64</v>
      </c>
      <c r="H31" s="27">
        <v>242.07</v>
      </c>
      <c r="I31" s="32">
        <v>6.3</v>
      </c>
      <c r="J31" s="31" t="s">
        <v>44</v>
      </c>
      <c r="K31" s="260" t="s">
        <v>45</v>
      </c>
      <c r="L31" s="260"/>
      <c r="M31" s="14">
        <v>180</v>
      </c>
      <c r="N31" s="15">
        <v>13.8</v>
      </c>
      <c r="O31" s="15">
        <v>11.74</v>
      </c>
      <c r="P31" s="15">
        <v>18.53</v>
      </c>
      <c r="Q31" s="16">
        <v>272.33</v>
      </c>
      <c r="R31" s="20">
        <v>7.09</v>
      </c>
    </row>
    <row r="32" spans="1:18" x14ac:dyDescent="0.25">
      <c r="A32" s="13"/>
      <c r="B32" s="260" t="s">
        <v>23</v>
      </c>
      <c r="C32" s="260"/>
      <c r="D32" s="14">
        <v>20</v>
      </c>
      <c r="E32" s="15">
        <v>1.51</v>
      </c>
      <c r="F32" s="16">
        <v>0.54220000000000002</v>
      </c>
      <c r="G32" s="15">
        <v>9.7200000000000006</v>
      </c>
      <c r="H32" s="16">
        <v>48.64</v>
      </c>
      <c r="I32" s="21"/>
      <c r="J32" s="13"/>
      <c r="K32" s="260" t="s">
        <v>36</v>
      </c>
      <c r="L32" s="260"/>
      <c r="M32" s="14">
        <v>25</v>
      </c>
      <c r="N32" s="16">
        <v>1.47</v>
      </c>
      <c r="O32" s="16">
        <v>0.45</v>
      </c>
      <c r="P32" s="16">
        <v>13.11</v>
      </c>
      <c r="Q32" s="16">
        <v>59.634889999999999</v>
      </c>
      <c r="R32" s="20"/>
    </row>
    <row r="33" spans="1:18" x14ac:dyDescent="0.25">
      <c r="A33" s="13"/>
      <c r="B33" s="260" t="s">
        <v>36</v>
      </c>
      <c r="C33" s="260"/>
      <c r="D33" s="14">
        <v>20</v>
      </c>
      <c r="E33" s="15">
        <v>1</v>
      </c>
      <c r="F33" s="16">
        <v>0.36</v>
      </c>
      <c r="G33" s="15">
        <v>9.9</v>
      </c>
      <c r="H33" s="16">
        <v>45.6</v>
      </c>
      <c r="I33" s="21"/>
      <c r="J33" s="13"/>
      <c r="K33" s="260" t="s">
        <v>23</v>
      </c>
      <c r="L33" s="260"/>
      <c r="M33" s="14">
        <v>20</v>
      </c>
      <c r="N33" s="15">
        <v>1.5</v>
      </c>
      <c r="O33" s="16">
        <v>0.54220000000000002</v>
      </c>
      <c r="P33" s="15">
        <v>9.7200000000000006</v>
      </c>
      <c r="Q33" s="16">
        <v>48.64</v>
      </c>
      <c r="R33" s="21"/>
    </row>
    <row r="34" spans="1:18" ht="15.75" thickBot="1" x14ac:dyDescent="0.3">
      <c r="A34" s="13">
        <v>393</v>
      </c>
      <c r="B34" s="260" t="s">
        <v>46</v>
      </c>
      <c r="C34" s="260"/>
      <c r="D34" s="33" t="s">
        <v>47</v>
      </c>
      <c r="E34" s="16">
        <v>0.11</v>
      </c>
      <c r="F34" s="18"/>
      <c r="G34" s="15">
        <v>8.1999999999999993</v>
      </c>
      <c r="H34" s="16">
        <v>34.6</v>
      </c>
      <c r="I34" s="17">
        <v>2.2000000000000002</v>
      </c>
      <c r="J34" s="13">
        <v>393</v>
      </c>
      <c r="K34" s="260" t="s">
        <v>46</v>
      </c>
      <c r="L34" s="260"/>
      <c r="M34" s="33" t="s">
        <v>280</v>
      </c>
      <c r="N34" s="16">
        <v>0.15</v>
      </c>
      <c r="O34" s="16">
        <v>0</v>
      </c>
      <c r="P34" s="16">
        <v>9.5</v>
      </c>
      <c r="Q34" s="16">
        <v>40.1</v>
      </c>
      <c r="R34" s="20">
        <v>2.5</v>
      </c>
    </row>
    <row r="35" spans="1:18" ht="24" x14ac:dyDescent="0.25">
      <c r="A35" s="242" t="s">
        <v>48</v>
      </c>
      <c r="B35" s="238"/>
      <c r="C35" s="238"/>
      <c r="D35" s="238"/>
      <c r="E35" s="238" t="s">
        <v>11</v>
      </c>
      <c r="F35" s="238"/>
      <c r="G35" s="238"/>
      <c r="H35" s="237" t="s">
        <v>12</v>
      </c>
      <c r="I35" s="34" t="s">
        <v>13</v>
      </c>
      <c r="J35" s="242" t="s">
        <v>281</v>
      </c>
      <c r="K35" s="238"/>
      <c r="L35" s="238"/>
      <c r="M35" s="238"/>
      <c r="N35" s="238" t="s">
        <v>11</v>
      </c>
      <c r="O35" s="238"/>
      <c r="P35" s="238"/>
      <c r="Q35" s="237" t="s">
        <v>12</v>
      </c>
      <c r="R35" s="34" t="s">
        <v>13</v>
      </c>
    </row>
    <row r="36" spans="1:18" x14ac:dyDescent="0.25">
      <c r="A36" s="243"/>
      <c r="B36" s="244"/>
      <c r="C36" s="244"/>
      <c r="D36" s="244"/>
      <c r="E36" s="35" t="s">
        <v>14</v>
      </c>
      <c r="F36" s="35" t="s">
        <v>15</v>
      </c>
      <c r="G36" s="35" t="s">
        <v>16</v>
      </c>
      <c r="H36" s="239"/>
      <c r="I36" s="36" t="s">
        <v>17</v>
      </c>
      <c r="J36" s="243"/>
      <c r="K36" s="244"/>
      <c r="L36" s="244"/>
      <c r="M36" s="244"/>
      <c r="N36" s="35" t="s">
        <v>14</v>
      </c>
      <c r="O36" s="35" t="s">
        <v>15</v>
      </c>
      <c r="P36" s="35" t="s">
        <v>16</v>
      </c>
      <c r="Q36" s="239"/>
      <c r="R36" s="36" t="s">
        <v>17</v>
      </c>
    </row>
    <row r="37" spans="1:18" ht="15.75" thickBot="1" x14ac:dyDescent="0.3">
      <c r="A37" s="245"/>
      <c r="B37" s="246"/>
      <c r="C37" s="246"/>
      <c r="D37" s="246"/>
      <c r="E37" s="37">
        <f>E34+E33+E32+E31+E30+E28+E27+E25+E24+E23+E22+E21+E20+E18+E16+E15+E14+E13+E12+E11</f>
        <v>45.19</v>
      </c>
      <c r="F37" s="37">
        <f>F34+F33+F32+F31+F30+F28+F27+F25+F24+F23+F22+F21+F20+F18+F16+F15+F14+F13+F12+F11</f>
        <v>56.746599999999994</v>
      </c>
      <c r="G37" s="37">
        <f>G34+G33+G32+G31+G30+G28+G27+G25+G24+G23+G22+G21+G20+G18+G16+G15+G14+G13+G12+G11</f>
        <v>223.37000000000003</v>
      </c>
      <c r="H37" s="37">
        <f>H34+H33+H32+H31+H30+H28+H27+H25+H24+H23+H22+H21+H20+H18+H16+H15+H14+H13+H12+H11</f>
        <v>1606.16</v>
      </c>
      <c r="I37" s="38">
        <f>I34+I33+I32+I31+I30+I28+I27+I25+I24+I23+I22+I21+I20+I18+I16+I15+I14+I13+I12+I11</f>
        <v>44.5</v>
      </c>
      <c r="J37" s="245"/>
      <c r="K37" s="246"/>
      <c r="L37" s="246"/>
      <c r="M37" s="246"/>
      <c r="N37" s="37">
        <f>N34+N33+N32+N31+N30+N28+N27+N25+N24+N23+N22+N21+N20+N18+N16+N15+N14+N13+N12+N11</f>
        <v>61.25</v>
      </c>
      <c r="O37" s="37">
        <f>O34+O33+O32+O31+O30+O28+O27+O25+O24+O23+O22+O21+O20+O18+O16+O15+O14+O13+O12+O11</f>
        <v>74.342199999999991</v>
      </c>
      <c r="P37" s="37">
        <f>P34+P33+P32+P31+P30+P28+P27+P25+P24+P23+P22+P21+P20+P18+P16+P15+P14+P13+P12+P11</f>
        <v>281.05</v>
      </c>
      <c r="Q37" s="37">
        <f>Q34+Q33+Q32+Q31+Q30+Q28+Q27+Q25+Q24+Q23+Q22+Q21+Q20+Q18+Q16+Q15+Q14+Q13+Q12+Q11</f>
        <v>2085.3397800000002</v>
      </c>
      <c r="R37" s="38">
        <f>R34+R33+R32+R31+R30+R28+R27+R25+R24+R23+R22+R21+R20+R18+R16+R15+R14+R13+R12+R11</f>
        <v>48.81</v>
      </c>
    </row>
    <row r="38" spans="1:18" ht="15.75" thickBot="1" x14ac:dyDescent="0.3">
      <c r="A38" s="39"/>
      <c r="B38" s="40"/>
      <c r="C38" s="40"/>
      <c r="D38" s="40"/>
      <c r="E38" s="41"/>
      <c r="F38" s="41"/>
      <c r="G38" s="41"/>
      <c r="H38" s="41"/>
      <c r="I38" s="41"/>
      <c r="J38" s="1"/>
      <c r="K38" s="2"/>
      <c r="L38" s="2"/>
      <c r="M38" s="2"/>
      <c r="N38" s="2"/>
      <c r="O38" s="2"/>
      <c r="P38" s="2"/>
      <c r="Q38" s="3"/>
      <c r="R38" s="2"/>
    </row>
    <row r="39" spans="1:18" x14ac:dyDescent="0.25">
      <c r="A39" s="281" t="s">
        <v>49</v>
      </c>
      <c r="B39" s="282"/>
      <c r="C39" s="282"/>
      <c r="D39" s="282"/>
      <c r="E39" s="282"/>
      <c r="F39" s="282"/>
      <c r="G39" s="282"/>
      <c r="H39" s="282"/>
      <c r="I39" s="283"/>
      <c r="J39" s="230" t="s">
        <v>282</v>
      </c>
      <c r="K39" s="219"/>
      <c r="L39" s="219"/>
      <c r="M39" s="219"/>
      <c r="N39" s="219"/>
      <c r="O39" s="219"/>
      <c r="P39" s="219"/>
      <c r="Q39" s="219"/>
      <c r="R39" s="231"/>
    </row>
    <row r="40" spans="1:18" x14ac:dyDescent="0.25">
      <c r="A40" s="1">
        <v>2</v>
      </c>
      <c r="B40" s="5" t="s">
        <v>1</v>
      </c>
      <c r="C40" s="6">
        <v>2</v>
      </c>
      <c r="D40" s="2"/>
      <c r="E40" s="2"/>
      <c r="F40" s="2"/>
      <c r="G40" s="2"/>
      <c r="H40" s="3"/>
      <c r="I40" s="4"/>
      <c r="J40" s="1">
        <v>2</v>
      </c>
      <c r="K40" s="5" t="s">
        <v>1</v>
      </c>
      <c r="L40" s="6">
        <v>2</v>
      </c>
      <c r="M40" s="2"/>
      <c r="N40" s="2"/>
      <c r="O40" s="2"/>
      <c r="P40" s="2"/>
      <c r="Q40" s="3"/>
      <c r="R40" s="4"/>
    </row>
    <row r="41" spans="1:18" x14ac:dyDescent="0.25">
      <c r="A41" s="1"/>
      <c r="B41" s="5" t="s">
        <v>2</v>
      </c>
      <c r="C41" s="6">
        <v>1</v>
      </c>
      <c r="D41" s="2"/>
      <c r="E41" s="2"/>
      <c r="F41" s="2"/>
      <c r="G41" s="2"/>
      <c r="H41" s="3"/>
      <c r="I41" s="4"/>
      <c r="J41" s="1"/>
      <c r="K41" s="5" t="s">
        <v>2</v>
      </c>
      <c r="L41" s="6">
        <v>1</v>
      </c>
      <c r="M41" s="2"/>
      <c r="N41" s="2"/>
      <c r="O41" s="2"/>
      <c r="P41" s="2"/>
      <c r="Q41" s="3"/>
      <c r="R41" s="4"/>
    </row>
    <row r="42" spans="1:18" x14ac:dyDescent="0.25">
      <c r="A42" s="1"/>
      <c r="B42" s="5" t="s">
        <v>3</v>
      </c>
      <c r="C42" s="7" t="s">
        <v>4</v>
      </c>
      <c r="D42" s="262" t="s">
        <v>5</v>
      </c>
      <c r="E42" s="262"/>
      <c r="F42" s="262"/>
      <c r="G42" s="262"/>
      <c r="H42" s="262"/>
      <c r="I42" s="4"/>
      <c r="J42" s="1"/>
      <c r="K42" s="5" t="s">
        <v>3</v>
      </c>
      <c r="L42" s="7" t="s">
        <v>4</v>
      </c>
      <c r="M42" s="262" t="s">
        <v>5</v>
      </c>
      <c r="N42" s="262"/>
      <c r="O42" s="262"/>
      <c r="P42" s="262"/>
      <c r="Q42" s="262"/>
      <c r="R42" s="4"/>
    </row>
    <row r="43" spans="1:18" x14ac:dyDescent="0.25">
      <c r="A43" s="1"/>
      <c r="B43" s="8" t="s">
        <v>6</v>
      </c>
      <c r="C43" s="9" t="s">
        <v>7</v>
      </c>
      <c r="D43" s="2"/>
      <c r="E43" s="2"/>
      <c r="F43" s="2"/>
      <c r="G43" s="2"/>
      <c r="H43" s="3"/>
      <c r="I43" s="4"/>
      <c r="J43" s="1"/>
      <c r="K43" s="8" t="s">
        <v>6</v>
      </c>
      <c r="L43" s="9" t="s">
        <v>283</v>
      </c>
      <c r="M43" s="2"/>
      <c r="N43" s="2"/>
      <c r="O43" s="2"/>
      <c r="P43" s="2"/>
      <c r="Q43" s="3"/>
      <c r="R43" s="4"/>
    </row>
    <row r="44" spans="1:18" x14ac:dyDescent="0.25">
      <c r="A44" s="1"/>
      <c r="B44" s="2"/>
      <c r="C44" s="2"/>
      <c r="D44" s="2"/>
      <c r="E44" s="2"/>
      <c r="F44" s="2"/>
      <c r="G44" s="2"/>
      <c r="H44" s="3"/>
      <c r="I44" s="4"/>
      <c r="J44" s="1"/>
      <c r="K44" s="2"/>
      <c r="L44" s="2"/>
      <c r="M44" s="2"/>
      <c r="N44" s="2"/>
      <c r="O44" s="2"/>
      <c r="P44" s="2"/>
      <c r="Q44" s="3"/>
      <c r="R44" s="4"/>
    </row>
    <row r="45" spans="1:18" ht="25.5" x14ac:dyDescent="0.25">
      <c r="A45" s="233" t="s">
        <v>8</v>
      </c>
      <c r="B45" s="234" t="s">
        <v>9</v>
      </c>
      <c r="C45" s="234"/>
      <c r="D45" s="234" t="s">
        <v>10</v>
      </c>
      <c r="E45" s="234" t="s">
        <v>11</v>
      </c>
      <c r="F45" s="234"/>
      <c r="G45" s="234"/>
      <c r="H45" s="235" t="s">
        <v>12</v>
      </c>
      <c r="I45" s="12" t="s">
        <v>13</v>
      </c>
      <c r="J45" s="233" t="s">
        <v>8</v>
      </c>
      <c r="K45" s="234" t="s">
        <v>9</v>
      </c>
      <c r="L45" s="234"/>
      <c r="M45" s="234" t="s">
        <v>10</v>
      </c>
      <c r="N45" s="234" t="s">
        <v>11</v>
      </c>
      <c r="O45" s="234"/>
      <c r="P45" s="234"/>
      <c r="Q45" s="235" t="s">
        <v>12</v>
      </c>
      <c r="R45" s="12" t="s">
        <v>13</v>
      </c>
    </row>
    <row r="46" spans="1:18" x14ac:dyDescent="0.25">
      <c r="A46" s="233"/>
      <c r="B46" s="234"/>
      <c r="C46" s="234"/>
      <c r="D46" s="234"/>
      <c r="E46" s="11" t="s">
        <v>14</v>
      </c>
      <c r="F46" s="11" t="s">
        <v>15</v>
      </c>
      <c r="G46" s="11" t="s">
        <v>16</v>
      </c>
      <c r="H46" s="235"/>
      <c r="I46" s="12" t="s">
        <v>17</v>
      </c>
      <c r="J46" s="233"/>
      <c r="K46" s="234"/>
      <c r="L46" s="234"/>
      <c r="M46" s="234"/>
      <c r="N46" s="11" t="s">
        <v>14</v>
      </c>
      <c r="O46" s="11" t="s">
        <v>15</v>
      </c>
      <c r="P46" s="11" t="s">
        <v>16</v>
      </c>
      <c r="Q46" s="235"/>
      <c r="R46" s="12" t="s">
        <v>17</v>
      </c>
    </row>
    <row r="47" spans="1:18" x14ac:dyDescent="0.25">
      <c r="A47" s="252" t="s">
        <v>18</v>
      </c>
      <c r="B47" s="253"/>
      <c r="C47" s="253"/>
      <c r="D47" s="253"/>
      <c r="E47" s="253"/>
      <c r="F47" s="253"/>
      <c r="G47" s="253"/>
      <c r="H47" s="253"/>
      <c r="I47" s="255"/>
      <c r="J47" s="252" t="s">
        <v>18</v>
      </c>
      <c r="K47" s="253"/>
      <c r="L47" s="253"/>
      <c r="M47" s="253"/>
      <c r="N47" s="253"/>
      <c r="O47" s="253"/>
      <c r="P47" s="253"/>
      <c r="Q47" s="253"/>
      <c r="R47" s="255"/>
    </row>
    <row r="48" spans="1:18" x14ac:dyDescent="0.25">
      <c r="A48" s="13">
        <v>230</v>
      </c>
      <c r="B48" s="260" t="s">
        <v>50</v>
      </c>
      <c r="C48" s="260"/>
      <c r="D48" s="14">
        <v>90</v>
      </c>
      <c r="E48" s="15">
        <v>11.4</v>
      </c>
      <c r="F48" s="15">
        <v>9.4</v>
      </c>
      <c r="G48" s="15">
        <v>14.8</v>
      </c>
      <c r="H48" s="16">
        <v>207.6</v>
      </c>
      <c r="I48" s="17">
        <v>1.1000000000000001</v>
      </c>
      <c r="J48" s="13">
        <v>230</v>
      </c>
      <c r="K48" s="260" t="s">
        <v>50</v>
      </c>
      <c r="L48" s="260"/>
      <c r="M48" s="14">
        <v>135</v>
      </c>
      <c r="N48" s="15">
        <v>19.100000000000001</v>
      </c>
      <c r="O48" s="15">
        <v>10.54</v>
      </c>
      <c r="P48" s="15">
        <v>27.2</v>
      </c>
      <c r="Q48" s="16">
        <v>290.3</v>
      </c>
      <c r="R48" s="20">
        <v>1.48</v>
      </c>
    </row>
    <row r="49" spans="1:18" x14ac:dyDescent="0.25">
      <c r="A49" s="13">
        <v>351</v>
      </c>
      <c r="B49" s="260" t="s">
        <v>51</v>
      </c>
      <c r="C49" s="260"/>
      <c r="D49" s="14">
        <v>20</v>
      </c>
      <c r="E49" s="15">
        <v>0.3</v>
      </c>
      <c r="F49" s="18">
        <v>0.7</v>
      </c>
      <c r="G49" s="15">
        <v>2.8</v>
      </c>
      <c r="H49" s="16">
        <v>20.6</v>
      </c>
      <c r="I49" s="17">
        <v>0.1</v>
      </c>
      <c r="J49" s="13">
        <v>351</v>
      </c>
      <c r="K49" s="260" t="s">
        <v>51</v>
      </c>
      <c r="L49" s="260"/>
      <c r="M49" s="14">
        <v>25</v>
      </c>
      <c r="N49" s="16">
        <v>0.4</v>
      </c>
      <c r="O49" s="15">
        <v>0.94</v>
      </c>
      <c r="P49" s="16">
        <v>3.5</v>
      </c>
      <c r="Q49" s="16">
        <v>26</v>
      </c>
      <c r="R49" s="20">
        <v>0.12</v>
      </c>
    </row>
    <row r="50" spans="1:18" x14ac:dyDescent="0.25">
      <c r="A50" s="13"/>
      <c r="B50" s="260" t="s">
        <v>35</v>
      </c>
      <c r="C50" s="260"/>
      <c r="D50" s="14">
        <v>20</v>
      </c>
      <c r="E50" s="15">
        <v>1.51</v>
      </c>
      <c r="F50" s="16">
        <v>0.54220000000000002</v>
      </c>
      <c r="G50" s="15">
        <v>9.7200000000000006</v>
      </c>
      <c r="H50" s="16">
        <v>48.64</v>
      </c>
      <c r="I50" s="21"/>
      <c r="J50" s="13"/>
      <c r="K50" s="260" t="s">
        <v>23</v>
      </c>
      <c r="L50" s="260"/>
      <c r="M50" s="14">
        <v>30</v>
      </c>
      <c r="N50" s="15">
        <v>2.9</v>
      </c>
      <c r="O50" s="16">
        <v>1.01</v>
      </c>
      <c r="P50" s="16">
        <v>15.6</v>
      </c>
      <c r="Q50" s="16">
        <v>79.099999999999994</v>
      </c>
      <c r="R50" s="20"/>
    </row>
    <row r="51" spans="1:18" x14ac:dyDescent="0.25">
      <c r="A51" s="19">
        <v>397</v>
      </c>
      <c r="B51" s="260" t="s">
        <v>52</v>
      </c>
      <c r="C51" s="260"/>
      <c r="D51" s="14">
        <v>150</v>
      </c>
      <c r="E51" s="15">
        <v>2.8</v>
      </c>
      <c r="F51" s="15">
        <v>2.9</v>
      </c>
      <c r="G51" s="15">
        <v>18.8</v>
      </c>
      <c r="H51" s="16">
        <v>91</v>
      </c>
      <c r="I51" s="23">
        <v>1</v>
      </c>
      <c r="J51" s="19">
        <v>397</v>
      </c>
      <c r="K51" s="260" t="s">
        <v>52</v>
      </c>
      <c r="L51" s="260"/>
      <c r="M51" s="14">
        <v>180</v>
      </c>
      <c r="N51" s="15">
        <v>3.3</v>
      </c>
      <c r="O51" s="15">
        <v>3.43336</v>
      </c>
      <c r="P51" s="15">
        <v>23</v>
      </c>
      <c r="Q51" s="16">
        <v>109.6</v>
      </c>
      <c r="R51" s="20">
        <v>1.2</v>
      </c>
    </row>
    <row r="52" spans="1:18" x14ac:dyDescent="0.25">
      <c r="A52" s="13"/>
      <c r="B52" s="260" t="s">
        <v>53</v>
      </c>
      <c r="C52" s="260"/>
      <c r="D52" s="14">
        <v>110</v>
      </c>
      <c r="E52" s="15">
        <v>0.4</v>
      </c>
      <c r="F52" s="15">
        <v>0.5</v>
      </c>
      <c r="G52" s="15">
        <v>11.8</v>
      </c>
      <c r="H52" s="16">
        <v>56.4</v>
      </c>
      <c r="I52" s="23">
        <v>6</v>
      </c>
      <c r="J52" s="13"/>
      <c r="K52" s="260" t="s">
        <v>53</v>
      </c>
      <c r="L52" s="260"/>
      <c r="M52" s="14">
        <v>110</v>
      </c>
      <c r="N52" s="15">
        <v>0.4</v>
      </c>
      <c r="O52" s="15">
        <v>0.54</v>
      </c>
      <c r="P52" s="15">
        <v>11.8</v>
      </c>
      <c r="Q52" s="16">
        <v>56.4</v>
      </c>
      <c r="R52" s="23">
        <v>6</v>
      </c>
    </row>
    <row r="53" spans="1:18" x14ac:dyDescent="0.25">
      <c r="A53" s="252" t="s">
        <v>26</v>
      </c>
      <c r="B53" s="253"/>
      <c r="C53" s="253"/>
      <c r="D53" s="253"/>
      <c r="E53" s="253"/>
      <c r="F53" s="253"/>
      <c r="G53" s="253"/>
      <c r="H53" s="253"/>
      <c r="I53" s="255"/>
      <c r="J53" s="252" t="s">
        <v>26</v>
      </c>
      <c r="K53" s="253"/>
      <c r="L53" s="253"/>
      <c r="M53" s="253"/>
      <c r="N53" s="253"/>
      <c r="O53" s="253"/>
      <c r="P53" s="253"/>
      <c r="Q53" s="253"/>
      <c r="R53" s="255"/>
    </row>
    <row r="54" spans="1:18" x14ac:dyDescent="0.25">
      <c r="A54" s="22" t="s">
        <v>27</v>
      </c>
      <c r="B54" s="260" t="s">
        <v>54</v>
      </c>
      <c r="C54" s="260"/>
      <c r="D54" s="14">
        <v>100</v>
      </c>
      <c r="E54" s="15">
        <v>0.1</v>
      </c>
      <c r="F54" s="18"/>
      <c r="G54" s="15">
        <v>10.3</v>
      </c>
      <c r="H54" s="16">
        <v>42</v>
      </c>
      <c r="I54" s="17">
        <v>0.8</v>
      </c>
      <c r="J54" s="22" t="s">
        <v>27</v>
      </c>
      <c r="K54" s="260" t="s">
        <v>54</v>
      </c>
      <c r="L54" s="260"/>
      <c r="M54" s="14">
        <v>100</v>
      </c>
      <c r="N54" s="15">
        <v>0.1</v>
      </c>
      <c r="O54" s="18">
        <v>0</v>
      </c>
      <c r="P54" s="15">
        <v>10.3</v>
      </c>
      <c r="Q54" s="16">
        <v>42</v>
      </c>
      <c r="R54" s="17">
        <v>0.8</v>
      </c>
    </row>
    <row r="55" spans="1:18" x14ac:dyDescent="0.25">
      <c r="A55" s="261" t="s">
        <v>29</v>
      </c>
      <c r="B55" s="256"/>
      <c r="C55" s="256"/>
      <c r="D55" s="256"/>
      <c r="E55" s="256"/>
      <c r="F55" s="256"/>
      <c r="G55" s="256"/>
      <c r="H55" s="256"/>
      <c r="I55" s="257"/>
      <c r="J55" s="261" t="s">
        <v>29</v>
      </c>
      <c r="K55" s="256"/>
      <c r="L55" s="256"/>
      <c r="M55" s="256"/>
      <c r="N55" s="256"/>
      <c r="O55" s="256"/>
      <c r="P55" s="256"/>
      <c r="Q55" s="256"/>
      <c r="R55" s="257"/>
    </row>
    <row r="56" spans="1:18" x14ac:dyDescent="0.25">
      <c r="A56" s="30" t="s">
        <v>55</v>
      </c>
      <c r="B56" s="228" t="s">
        <v>56</v>
      </c>
      <c r="C56" s="228"/>
      <c r="D56" s="25">
        <v>40</v>
      </c>
      <c r="E56" s="26">
        <v>0.4</v>
      </c>
      <c r="F56" s="26">
        <v>2.8</v>
      </c>
      <c r="G56" s="26">
        <v>1.1000000000000001</v>
      </c>
      <c r="H56" s="27">
        <v>32.4</v>
      </c>
      <c r="I56" s="28">
        <v>4</v>
      </c>
      <c r="J56" s="30" t="s">
        <v>55</v>
      </c>
      <c r="K56" s="228" t="s">
        <v>56</v>
      </c>
      <c r="L56" s="228"/>
      <c r="M56" s="25">
        <v>60</v>
      </c>
      <c r="N56" s="26">
        <v>0.6</v>
      </c>
      <c r="O56" s="26">
        <v>5.54</v>
      </c>
      <c r="P56" s="26">
        <v>1.7</v>
      </c>
      <c r="Q56" s="27">
        <v>48.6</v>
      </c>
      <c r="R56" s="32">
        <v>6</v>
      </c>
    </row>
    <row r="57" spans="1:18" x14ac:dyDescent="0.25">
      <c r="A57" s="31" t="s">
        <v>57</v>
      </c>
      <c r="B57" s="260" t="s">
        <v>58</v>
      </c>
      <c r="C57" s="260"/>
      <c r="D57" s="14">
        <v>165</v>
      </c>
      <c r="E57" s="15">
        <v>3.6</v>
      </c>
      <c r="F57" s="15">
        <v>6.3</v>
      </c>
      <c r="G57" s="15">
        <v>12.1</v>
      </c>
      <c r="H57" s="16">
        <v>153.1</v>
      </c>
      <c r="I57" s="17">
        <v>4.4000000000000004</v>
      </c>
      <c r="J57" s="31" t="s">
        <v>57</v>
      </c>
      <c r="K57" s="260" t="s">
        <v>284</v>
      </c>
      <c r="L57" s="260"/>
      <c r="M57" s="14">
        <v>200</v>
      </c>
      <c r="N57" s="15">
        <v>4.0999999999999996</v>
      </c>
      <c r="O57" s="14">
        <v>8.4</v>
      </c>
      <c r="P57" s="15">
        <v>15.2</v>
      </c>
      <c r="Q57" s="16">
        <v>188</v>
      </c>
      <c r="R57" s="20">
        <v>5.3</v>
      </c>
    </row>
    <row r="58" spans="1:18" x14ac:dyDescent="0.25">
      <c r="A58" s="13">
        <v>254</v>
      </c>
      <c r="B58" s="260" t="s">
        <v>59</v>
      </c>
      <c r="C58" s="260"/>
      <c r="D58" s="14">
        <v>60</v>
      </c>
      <c r="E58" s="15">
        <v>6.4</v>
      </c>
      <c r="F58" s="15">
        <v>2.8</v>
      </c>
      <c r="G58" s="15">
        <v>6.7</v>
      </c>
      <c r="H58" s="16">
        <v>77.2</v>
      </c>
      <c r="I58" s="21">
        <v>0.01</v>
      </c>
      <c r="J58" s="13">
        <v>254</v>
      </c>
      <c r="K58" s="260" t="s">
        <v>59</v>
      </c>
      <c r="L58" s="260"/>
      <c r="M58" s="14">
        <v>80</v>
      </c>
      <c r="N58" s="15">
        <v>8.5</v>
      </c>
      <c r="O58" s="15">
        <v>3.74444</v>
      </c>
      <c r="P58" s="15">
        <v>8.9</v>
      </c>
      <c r="Q58" s="16">
        <v>102.93</v>
      </c>
      <c r="R58" s="20">
        <v>0.02</v>
      </c>
    </row>
    <row r="59" spans="1:18" x14ac:dyDescent="0.25">
      <c r="A59" s="42">
        <v>342</v>
      </c>
      <c r="B59" s="260" t="s">
        <v>60</v>
      </c>
      <c r="C59" s="260"/>
      <c r="D59" s="14">
        <v>100</v>
      </c>
      <c r="E59" s="15">
        <v>2.5</v>
      </c>
      <c r="F59" s="15">
        <v>4.0999999999999996</v>
      </c>
      <c r="G59" s="15">
        <v>6.8</v>
      </c>
      <c r="H59" s="16">
        <v>118</v>
      </c>
      <c r="I59" s="17">
        <v>4.5</v>
      </c>
      <c r="J59" s="42">
        <v>342</v>
      </c>
      <c r="K59" s="260" t="s">
        <v>60</v>
      </c>
      <c r="L59" s="260"/>
      <c r="M59" s="14">
        <v>120</v>
      </c>
      <c r="N59" s="15">
        <v>3.2</v>
      </c>
      <c r="O59" s="15">
        <v>5.74</v>
      </c>
      <c r="P59" s="15">
        <v>8.1189999999999998</v>
      </c>
      <c r="Q59" s="16">
        <v>148.80000000000001</v>
      </c>
      <c r="R59" s="17">
        <v>5.4</v>
      </c>
    </row>
    <row r="60" spans="1:18" x14ac:dyDescent="0.25">
      <c r="A60" s="30">
        <v>375</v>
      </c>
      <c r="B60" s="228" t="s">
        <v>61</v>
      </c>
      <c r="C60" s="228"/>
      <c r="D60" s="25">
        <v>150</v>
      </c>
      <c r="E60" s="26">
        <v>0.5</v>
      </c>
      <c r="F60" s="26">
        <v>0.2</v>
      </c>
      <c r="G60" s="26">
        <v>14.2</v>
      </c>
      <c r="H60" s="27">
        <v>61</v>
      </c>
      <c r="I60" s="28">
        <v>9.5</v>
      </c>
      <c r="J60" s="13">
        <v>375</v>
      </c>
      <c r="K60" s="260" t="s">
        <v>285</v>
      </c>
      <c r="L60" s="260"/>
      <c r="M60" s="14">
        <v>180</v>
      </c>
      <c r="N60" s="15">
        <v>0.6</v>
      </c>
      <c r="O60" s="16">
        <v>0.24440000000000001</v>
      </c>
      <c r="P60" s="16">
        <v>17.100000000000001</v>
      </c>
      <c r="Q60" s="16">
        <v>73.2</v>
      </c>
      <c r="R60" s="17">
        <v>11.4</v>
      </c>
    </row>
    <row r="61" spans="1:18" ht="30.6" customHeight="1" x14ac:dyDescent="0.25">
      <c r="A61" s="30"/>
      <c r="B61" s="267" t="s">
        <v>369</v>
      </c>
      <c r="C61" s="210"/>
      <c r="D61" s="25">
        <v>0</v>
      </c>
      <c r="E61" s="26">
        <v>0.8</v>
      </c>
      <c r="F61" s="26">
        <v>0.1</v>
      </c>
      <c r="G61" s="26">
        <v>14.4</v>
      </c>
      <c r="H61" s="27">
        <v>0</v>
      </c>
      <c r="I61" s="28">
        <v>9</v>
      </c>
      <c r="J61" s="13"/>
      <c r="K61" s="260" t="s">
        <v>36</v>
      </c>
      <c r="L61" s="260"/>
      <c r="M61" s="14">
        <v>0.05</v>
      </c>
      <c r="N61" s="16">
        <v>1.47</v>
      </c>
      <c r="O61" s="16">
        <v>0.45</v>
      </c>
      <c r="P61" s="16">
        <v>13.11</v>
      </c>
      <c r="Q61" s="16">
        <v>0.2</v>
      </c>
      <c r="R61" s="17"/>
    </row>
    <row r="62" spans="1:18" x14ac:dyDescent="0.25">
      <c r="A62" s="13"/>
      <c r="B62" s="260" t="s">
        <v>23</v>
      </c>
      <c r="C62" s="260"/>
      <c r="D62" s="14">
        <v>20</v>
      </c>
      <c r="E62" s="15">
        <v>1.51</v>
      </c>
      <c r="F62" s="16">
        <v>0.54220000000000002</v>
      </c>
      <c r="G62" s="15">
        <v>9.7200000000000006</v>
      </c>
      <c r="H62" s="16">
        <v>48.64</v>
      </c>
      <c r="I62" s="21"/>
      <c r="J62" s="13"/>
      <c r="K62" s="260" t="s">
        <v>23</v>
      </c>
      <c r="L62" s="260"/>
      <c r="M62" s="14">
        <v>30</v>
      </c>
      <c r="N62" s="15">
        <v>2.9</v>
      </c>
      <c r="O62" s="16">
        <v>1.01</v>
      </c>
      <c r="P62" s="16">
        <v>15.6</v>
      </c>
      <c r="Q62" s="16">
        <v>79.099999999999994</v>
      </c>
      <c r="R62" s="20"/>
    </row>
    <row r="63" spans="1:18" x14ac:dyDescent="0.25">
      <c r="A63" s="13"/>
      <c r="B63" s="260" t="s">
        <v>36</v>
      </c>
      <c r="C63" s="260"/>
      <c r="D63" s="14">
        <v>20</v>
      </c>
      <c r="E63" s="15">
        <v>1</v>
      </c>
      <c r="F63" s="16">
        <v>0.36</v>
      </c>
      <c r="G63" s="15">
        <v>9.9</v>
      </c>
      <c r="H63" s="16">
        <v>45.6</v>
      </c>
      <c r="I63" s="21"/>
      <c r="J63" s="13"/>
      <c r="K63" s="260" t="s">
        <v>36</v>
      </c>
      <c r="L63" s="260"/>
      <c r="M63" s="14">
        <v>25</v>
      </c>
      <c r="N63" s="16">
        <v>1.47</v>
      </c>
      <c r="O63" s="16">
        <v>0.45440000000000003</v>
      </c>
      <c r="P63" s="16">
        <v>13.11</v>
      </c>
      <c r="Q63" s="16">
        <v>59.634889999999999</v>
      </c>
      <c r="R63" s="20"/>
    </row>
    <row r="64" spans="1:18" x14ac:dyDescent="0.25">
      <c r="A64" s="252" t="s">
        <v>38</v>
      </c>
      <c r="B64" s="253"/>
      <c r="C64" s="253"/>
      <c r="D64" s="253"/>
      <c r="E64" s="253"/>
      <c r="F64" s="253"/>
      <c r="G64" s="253"/>
      <c r="H64" s="253"/>
      <c r="I64" s="255"/>
      <c r="J64" s="252" t="s">
        <v>38</v>
      </c>
      <c r="K64" s="253"/>
      <c r="L64" s="253"/>
      <c r="M64" s="253"/>
      <c r="N64" s="253"/>
      <c r="O64" s="253"/>
      <c r="P64" s="253"/>
      <c r="Q64" s="253"/>
      <c r="R64" s="255"/>
    </row>
    <row r="65" spans="1:18" x14ac:dyDescent="0.25">
      <c r="A65" s="31" t="s">
        <v>62</v>
      </c>
      <c r="B65" s="260" t="s">
        <v>63</v>
      </c>
      <c r="C65" s="260"/>
      <c r="D65" s="14">
        <v>60</v>
      </c>
      <c r="E65" s="15">
        <v>3.9</v>
      </c>
      <c r="F65" s="15">
        <v>8.1</v>
      </c>
      <c r="G65" s="15">
        <v>30.8</v>
      </c>
      <c r="H65" s="16">
        <v>213.4</v>
      </c>
      <c r="I65" s="20">
        <v>0</v>
      </c>
      <c r="J65" s="31" t="s">
        <v>62</v>
      </c>
      <c r="K65" s="260" t="s">
        <v>63</v>
      </c>
      <c r="L65" s="260"/>
      <c r="M65" s="14">
        <v>70</v>
      </c>
      <c r="N65" s="15">
        <v>4.5</v>
      </c>
      <c r="O65" s="15">
        <v>9.4440000000000008</v>
      </c>
      <c r="P65" s="15">
        <v>36</v>
      </c>
      <c r="Q65" s="15">
        <v>249</v>
      </c>
      <c r="R65" s="20">
        <v>0</v>
      </c>
    </row>
    <row r="66" spans="1:18" x14ac:dyDescent="0.25">
      <c r="A66" s="19">
        <v>401</v>
      </c>
      <c r="B66" s="260" t="s">
        <v>64</v>
      </c>
      <c r="C66" s="260"/>
      <c r="D66" s="14">
        <v>150</v>
      </c>
      <c r="E66" s="15">
        <v>4.3</v>
      </c>
      <c r="F66" s="15">
        <v>3.7</v>
      </c>
      <c r="G66" s="15">
        <v>12</v>
      </c>
      <c r="H66" s="16">
        <v>109</v>
      </c>
      <c r="I66" s="17">
        <v>1.3</v>
      </c>
      <c r="J66" s="19">
        <v>401</v>
      </c>
      <c r="K66" s="260" t="s">
        <v>64</v>
      </c>
      <c r="L66" s="260"/>
      <c r="M66" s="14">
        <v>180</v>
      </c>
      <c r="N66" s="15">
        <v>5.2</v>
      </c>
      <c r="O66" s="15">
        <v>4.5439999999999996</v>
      </c>
      <c r="P66" s="15">
        <v>15</v>
      </c>
      <c r="Q66" s="15">
        <v>134</v>
      </c>
      <c r="R66" s="20">
        <v>1.32</v>
      </c>
    </row>
    <row r="67" spans="1:18" x14ac:dyDescent="0.25">
      <c r="A67" s="252" t="s">
        <v>42</v>
      </c>
      <c r="B67" s="253"/>
      <c r="C67" s="253"/>
      <c r="D67" s="253"/>
      <c r="E67" s="253"/>
      <c r="F67" s="253"/>
      <c r="G67" s="253"/>
      <c r="H67" s="253"/>
      <c r="I67" s="255"/>
      <c r="J67" s="252" t="s">
        <v>42</v>
      </c>
      <c r="K67" s="253"/>
      <c r="L67" s="253"/>
      <c r="M67" s="253"/>
      <c r="N67" s="253"/>
      <c r="O67" s="253"/>
      <c r="P67" s="253"/>
      <c r="Q67" s="253"/>
      <c r="R67" s="255"/>
    </row>
    <row r="68" spans="1:18" x14ac:dyDescent="0.25">
      <c r="A68" s="31"/>
      <c r="B68" s="260" t="s">
        <v>65</v>
      </c>
      <c r="C68" s="260"/>
      <c r="D68" s="14">
        <v>30</v>
      </c>
      <c r="E68" s="15">
        <v>0.4</v>
      </c>
      <c r="F68" s="15">
        <v>1.5</v>
      </c>
      <c r="G68" s="15">
        <v>1.9</v>
      </c>
      <c r="H68" s="16">
        <v>23.6</v>
      </c>
      <c r="I68" s="17">
        <v>2.4</v>
      </c>
      <c r="J68" s="31"/>
      <c r="K68" s="260" t="s">
        <v>65</v>
      </c>
      <c r="L68" s="260"/>
      <c r="M68" s="14">
        <v>30</v>
      </c>
      <c r="N68" s="15">
        <v>0.4</v>
      </c>
      <c r="O68" s="15">
        <v>1.544</v>
      </c>
      <c r="P68" s="15">
        <v>1.9</v>
      </c>
      <c r="Q68" s="15">
        <v>23.6</v>
      </c>
      <c r="R68" s="17">
        <v>2.4</v>
      </c>
    </row>
    <row r="69" spans="1:18" x14ac:dyDescent="0.25">
      <c r="A69" s="13">
        <v>276</v>
      </c>
      <c r="B69" s="260" t="s">
        <v>66</v>
      </c>
      <c r="C69" s="260"/>
      <c r="D69" s="14">
        <v>170</v>
      </c>
      <c r="E69" s="15">
        <v>11.7</v>
      </c>
      <c r="F69" s="15">
        <v>9.3000000000000007</v>
      </c>
      <c r="G69" s="15">
        <v>14.9</v>
      </c>
      <c r="H69" s="16">
        <v>300.60000000000002</v>
      </c>
      <c r="I69" s="17">
        <v>3.9</v>
      </c>
      <c r="J69" s="13">
        <v>276</v>
      </c>
      <c r="K69" s="260" t="s">
        <v>66</v>
      </c>
      <c r="L69" s="260"/>
      <c r="M69" s="14">
        <v>180</v>
      </c>
      <c r="N69" s="15">
        <v>12.4</v>
      </c>
      <c r="O69" s="15">
        <v>9.9443999999999999</v>
      </c>
      <c r="P69" s="15">
        <v>16.2</v>
      </c>
      <c r="Q69" s="15">
        <v>320.2</v>
      </c>
      <c r="R69" s="17">
        <v>4.0999999999999996</v>
      </c>
    </row>
    <row r="70" spans="1:18" x14ac:dyDescent="0.25">
      <c r="A70" s="13"/>
      <c r="B70" s="260" t="s">
        <v>23</v>
      </c>
      <c r="C70" s="260"/>
      <c r="D70" s="14">
        <v>20</v>
      </c>
      <c r="E70" s="15">
        <v>1.51</v>
      </c>
      <c r="F70" s="16">
        <v>0.54220000000000002</v>
      </c>
      <c r="G70" s="15">
        <v>9.7200000000000006</v>
      </c>
      <c r="H70" s="16">
        <v>48.64</v>
      </c>
      <c r="I70" s="21"/>
      <c r="J70" s="13"/>
      <c r="K70" s="260" t="s">
        <v>36</v>
      </c>
      <c r="L70" s="260"/>
      <c r="M70" s="14">
        <v>25</v>
      </c>
      <c r="N70" s="16">
        <v>1.47</v>
      </c>
      <c r="O70" s="16">
        <v>0.45</v>
      </c>
      <c r="P70" s="16">
        <v>13.11</v>
      </c>
      <c r="Q70" s="16">
        <v>59.634889999999999</v>
      </c>
      <c r="R70" s="20"/>
    </row>
    <row r="71" spans="1:18" x14ac:dyDescent="0.25">
      <c r="A71" s="13"/>
      <c r="B71" s="260" t="s">
        <v>36</v>
      </c>
      <c r="C71" s="260"/>
      <c r="D71" s="14">
        <v>20</v>
      </c>
      <c r="E71" s="15">
        <v>1</v>
      </c>
      <c r="F71" s="16">
        <v>0.36</v>
      </c>
      <c r="G71" s="15">
        <v>9.9</v>
      </c>
      <c r="H71" s="16">
        <v>45.6</v>
      </c>
      <c r="I71" s="21"/>
      <c r="J71" s="13"/>
      <c r="K71" s="260" t="s">
        <v>23</v>
      </c>
      <c r="L71" s="260"/>
      <c r="M71" s="14">
        <v>20</v>
      </c>
      <c r="N71" s="15">
        <v>1.5</v>
      </c>
      <c r="O71" s="16">
        <v>0.54220000000000002</v>
      </c>
      <c r="P71" s="15">
        <v>9.7200000000000006</v>
      </c>
      <c r="Q71" s="16">
        <v>48.64</v>
      </c>
      <c r="R71" s="21"/>
    </row>
    <row r="72" spans="1:18" ht="15.75" thickBot="1" x14ac:dyDescent="0.3">
      <c r="A72" s="13">
        <v>392</v>
      </c>
      <c r="B72" s="260" t="s">
        <v>67</v>
      </c>
      <c r="C72" s="260"/>
      <c r="D72" s="33" t="s">
        <v>68</v>
      </c>
      <c r="E72" s="15">
        <v>1</v>
      </c>
      <c r="F72" s="15">
        <v>1.2</v>
      </c>
      <c r="G72" s="15">
        <v>9.1999999999999993</v>
      </c>
      <c r="H72" s="16">
        <v>52.4</v>
      </c>
      <c r="I72" s="17">
        <v>1.1000000000000001</v>
      </c>
      <c r="J72" s="13">
        <v>392</v>
      </c>
      <c r="K72" s="250" t="s">
        <v>67</v>
      </c>
      <c r="L72" s="249"/>
      <c r="M72" s="33" t="s">
        <v>286</v>
      </c>
      <c r="N72" s="15">
        <v>1.2</v>
      </c>
      <c r="O72" s="15">
        <v>1.548</v>
      </c>
      <c r="P72" s="15">
        <v>12</v>
      </c>
      <c r="Q72" s="15">
        <v>64</v>
      </c>
      <c r="R72" s="20">
        <v>1.3</v>
      </c>
    </row>
    <row r="73" spans="1:18" ht="24" x14ac:dyDescent="0.25">
      <c r="A73" s="242" t="s">
        <v>69</v>
      </c>
      <c r="B73" s="238"/>
      <c r="C73" s="238"/>
      <c r="D73" s="238"/>
      <c r="E73" s="238" t="s">
        <v>11</v>
      </c>
      <c r="F73" s="238"/>
      <c r="G73" s="238"/>
      <c r="H73" s="237" t="s">
        <v>12</v>
      </c>
      <c r="I73" s="34" t="s">
        <v>13</v>
      </c>
      <c r="J73" s="242" t="s">
        <v>287</v>
      </c>
      <c r="K73" s="238"/>
      <c r="L73" s="238"/>
      <c r="M73" s="238"/>
      <c r="N73" s="238" t="s">
        <v>11</v>
      </c>
      <c r="O73" s="238"/>
      <c r="P73" s="238"/>
      <c r="Q73" s="237" t="s">
        <v>12</v>
      </c>
      <c r="R73" s="34" t="s">
        <v>13</v>
      </c>
    </row>
    <row r="74" spans="1:18" x14ac:dyDescent="0.25">
      <c r="A74" s="243"/>
      <c r="B74" s="244"/>
      <c r="C74" s="244"/>
      <c r="D74" s="244"/>
      <c r="E74" s="35" t="s">
        <v>14</v>
      </c>
      <c r="F74" s="35" t="s">
        <v>15</v>
      </c>
      <c r="G74" s="35" t="s">
        <v>16</v>
      </c>
      <c r="H74" s="239"/>
      <c r="I74" s="36" t="s">
        <v>17</v>
      </c>
      <c r="J74" s="243"/>
      <c r="K74" s="244"/>
      <c r="L74" s="244"/>
      <c r="M74" s="244"/>
      <c r="N74" s="35" t="s">
        <v>14</v>
      </c>
      <c r="O74" s="35" t="s">
        <v>15</v>
      </c>
      <c r="P74" s="35" t="s">
        <v>16</v>
      </c>
      <c r="Q74" s="239"/>
      <c r="R74" s="36" t="s">
        <v>17</v>
      </c>
    </row>
    <row r="75" spans="1:18" ht="15.75" thickBot="1" x14ac:dyDescent="0.3">
      <c r="A75" s="245"/>
      <c r="B75" s="246"/>
      <c r="C75" s="246"/>
      <c r="D75" s="246"/>
      <c r="E75" s="37">
        <f>E72+E71+E70+E69+E68+E66+E65+E63+E62+E60+E59+E58+E57+E56+E54+E52+E51+E50+E49+E48</f>
        <v>56.22999999999999</v>
      </c>
      <c r="F75" s="37">
        <f>F72+F71+F70+F69+F68+F66+F65+F63+F62+F60+F59+F58+F57+F56+F54+F52+F51+F50+F49+F48</f>
        <v>55.846599999999988</v>
      </c>
      <c r="G75" s="37">
        <f>G72+G71+G70+G69+G68+G66+G65+G63+G62+G60+G59+G58+G57+G56+G54+G52+G51+G50+G49+G48</f>
        <v>217.16000000000005</v>
      </c>
      <c r="H75" s="37">
        <f>H72+H71+H70+H69+H68+H66+H65+H63+H62+H60+H59+H58+H57+H56+H54+H52+H51+H50+H49+H48</f>
        <v>1795.42</v>
      </c>
      <c r="I75" s="38">
        <f>I72+I71+I70+I69+I68+I66+I65+I63+I62+I60+I59+I58+I57+I56+I54+I52+I51+I50+I49+I48</f>
        <v>40.110000000000014</v>
      </c>
      <c r="J75" s="245"/>
      <c r="K75" s="246"/>
      <c r="L75" s="246"/>
      <c r="M75" s="246"/>
      <c r="N75" s="37">
        <f>N72+N71+N70+N69+N68+N66+N65+N63+N62+N60+N59+N58+N57+N56+N54+N52+N51+N50+N49+N48</f>
        <v>74.239999999999995</v>
      </c>
      <c r="O75" s="37">
        <f>O72+O71+O70+O69+O68+O66+O65+O63+O62+O60+O59+O58+O57+O56+O54+O52+O51+O50+O49+O48</f>
        <v>69.613199999999992</v>
      </c>
      <c r="P75" s="37">
        <f>P72+P71+P70+P69+P68+P66+P65+P63+P62+P60+P59+P58+P57+P56+P54+P52+P51+P50+P49+P48</f>
        <v>275.05900000000003</v>
      </c>
      <c r="Q75" s="37">
        <f>Q72+Q71+Q70+Q69+Q68+Q66+Q65+Q63+Q62+Q60+Q59+Q58+Q57+Q56+Q54+Q52+Q51+Q50+Q49+Q48</f>
        <v>2202.7397799999999</v>
      </c>
      <c r="R75" s="38">
        <f>R72+R71+R70+R69+R68+R66+R65+R63+R62+R60+R59+R58+R57+R56+R54+R52+R51+R50+R49+R48</f>
        <v>46.839999999999996</v>
      </c>
    </row>
    <row r="76" spans="1:18" ht="15.75" thickBot="1" x14ac:dyDescent="0.3">
      <c r="A76" s="39"/>
      <c r="B76" s="40"/>
      <c r="C76" s="40"/>
      <c r="D76" s="40"/>
      <c r="E76" s="41"/>
      <c r="F76" s="41"/>
      <c r="G76" s="41"/>
      <c r="H76" s="41"/>
      <c r="I76" s="43"/>
      <c r="J76" s="44"/>
      <c r="K76" s="45"/>
      <c r="L76" s="45"/>
      <c r="M76" s="45"/>
      <c r="N76" s="46"/>
      <c r="O76" s="46"/>
      <c r="P76" s="46"/>
      <c r="Q76" s="46"/>
      <c r="R76" s="46"/>
    </row>
    <row r="77" spans="1:18" x14ac:dyDescent="0.25">
      <c r="A77" s="281" t="s">
        <v>70</v>
      </c>
      <c r="B77" s="282"/>
      <c r="C77" s="282"/>
      <c r="D77" s="282"/>
      <c r="E77" s="282"/>
      <c r="F77" s="282"/>
      <c r="G77" s="282"/>
      <c r="H77" s="282"/>
      <c r="I77" s="283"/>
      <c r="J77" s="230" t="s">
        <v>288</v>
      </c>
      <c r="K77" s="219"/>
      <c r="L77" s="219"/>
      <c r="M77" s="219"/>
      <c r="N77" s="219"/>
      <c r="O77" s="219"/>
      <c r="P77" s="219"/>
      <c r="Q77" s="219"/>
      <c r="R77" s="231"/>
    </row>
    <row r="78" spans="1:18" x14ac:dyDescent="0.25">
      <c r="A78" s="1">
        <v>3</v>
      </c>
      <c r="B78" s="5" t="s">
        <v>1</v>
      </c>
      <c r="C78" s="6">
        <v>3</v>
      </c>
      <c r="D78" s="2"/>
      <c r="E78" s="2"/>
      <c r="F78" s="2"/>
      <c r="G78" s="2"/>
      <c r="H78" s="3"/>
      <c r="I78" s="4"/>
      <c r="J78" s="1">
        <v>3</v>
      </c>
      <c r="K78" s="5" t="s">
        <v>1</v>
      </c>
      <c r="L78" s="6">
        <v>3</v>
      </c>
      <c r="M78" s="2"/>
      <c r="N78" s="2"/>
      <c r="O78" s="2"/>
      <c r="P78" s="2"/>
      <c r="Q78" s="3"/>
      <c r="R78" s="4"/>
    </row>
    <row r="79" spans="1:18" x14ac:dyDescent="0.25">
      <c r="A79" s="1"/>
      <c r="B79" s="5" t="s">
        <v>2</v>
      </c>
      <c r="C79" s="6">
        <v>1</v>
      </c>
      <c r="D79" s="2"/>
      <c r="E79" s="2"/>
      <c r="F79" s="2"/>
      <c r="G79" s="2"/>
      <c r="H79" s="3"/>
      <c r="I79" s="4"/>
      <c r="J79" s="1"/>
      <c r="K79" s="5" t="s">
        <v>2</v>
      </c>
      <c r="L79" s="6">
        <v>1</v>
      </c>
      <c r="M79" s="2"/>
      <c r="N79" s="2"/>
      <c r="O79" s="2"/>
      <c r="P79" s="2"/>
      <c r="Q79" s="3"/>
      <c r="R79" s="4"/>
    </row>
    <row r="80" spans="1:18" x14ac:dyDescent="0.25">
      <c r="A80" s="1"/>
      <c r="B80" s="5" t="s">
        <v>3</v>
      </c>
      <c r="C80" s="7" t="s">
        <v>4</v>
      </c>
      <c r="D80" s="262" t="s">
        <v>5</v>
      </c>
      <c r="E80" s="262"/>
      <c r="F80" s="262"/>
      <c r="G80" s="262"/>
      <c r="H80" s="262"/>
      <c r="I80" s="4"/>
      <c r="J80" s="1"/>
      <c r="K80" s="5" t="s">
        <v>3</v>
      </c>
      <c r="L80" s="7" t="s">
        <v>4</v>
      </c>
      <c r="M80" s="262" t="s">
        <v>5</v>
      </c>
      <c r="N80" s="262"/>
      <c r="O80" s="262"/>
      <c r="P80" s="262"/>
      <c r="Q80" s="262"/>
      <c r="R80" s="4"/>
    </row>
    <row r="81" spans="1:18" x14ac:dyDescent="0.25">
      <c r="A81" s="1"/>
      <c r="B81" s="8" t="s">
        <v>6</v>
      </c>
      <c r="C81" s="9" t="s">
        <v>7</v>
      </c>
      <c r="D81" s="2"/>
      <c r="E81" s="2"/>
      <c r="F81" s="2"/>
      <c r="G81" s="2"/>
      <c r="H81" s="3"/>
      <c r="I81" s="4"/>
      <c r="J81" s="1"/>
      <c r="K81" s="8" t="s">
        <v>6</v>
      </c>
      <c r="L81" s="9" t="s">
        <v>276</v>
      </c>
      <c r="M81" s="2"/>
      <c r="N81" s="2"/>
      <c r="O81" s="2"/>
      <c r="P81" s="2"/>
      <c r="Q81" s="3"/>
      <c r="R81" s="4"/>
    </row>
    <row r="82" spans="1:18" x14ac:dyDescent="0.25">
      <c r="A82" s="1"/>
      <c r="B82" s="2"/>
      <c r="C82" s="2"/>
      <c r="D82" s="2"/>
      <c r="E82" s="2"/>
      <c r="F82" s="2"/>
      <c r="G82" s="2"/>
      <c r="H82" s="3"/>
      <c r="I82" s="4"/>
      <c r="J82" s="1"/>
      <c r="K82" s="2"/>
      <c r="L82" s="2"/>
      <c r="M82" s="2"/>
      <c r="N82" s="2"/>
      <c r="O82" s="2"/>
      <c r="P82" s="2"/>
      <c r="Q82" s="3"/>
      <c r="R82" s="4"/>
    </row>
    <row r="83" spans="1:18" ht="25.5" x14ac:dyDescent="0.25">
      <c r="A83" s="233" t="s">
        <v>8</v>
      </c>
      <c r="B83" s="234" t="s">
        <v>9</v>
      </c>
      <c r="C83" s="234"/>
      <c r="D83" s="234" t="s">
        <v>10</v>
      </c>
      <c r="E83" s="234" t="s">
        <v>11</v>
      </c>
      <c r="F83" s="234"/>
      <c r="G83" s="234"/>
      <c r="H83" s="235" t="s">
        <v>12</v>
      </c>
      <c r="I83" s="12" t="s">
        <v>13</v>
      </c>
      <c r="J83" s="233" t="s">
        <v>8</v>
      </c>
      <c r="K83" s="234" t="s">
        <v>9</v>
      </c>
      <c r="L83" s="234"/>
      <c r="M83" s="234" t="s">
        <v>10</v>
      </c>
      <c r="N83" s="234" t="s">
        <v>11</v>
      </c>
      <c r="O83" s="234"/>
      <c r="P83" s="234"/>
      <c r="Q83" s="235" t="s">
        <v>12</v>
      </c>
      <c r="R83" s="12" t="s">
        <v>13</v>
      </c>
    </row>
    <row r="84" spans="1:18" x14ac:dyDescent="0.25">
      <c r="A84" s="233"/>
      <c r="B84" s="234"/>
      <c r="C84" s="234"/>
      <c r="D84" s="234"/>
      <c r="E84" s="11" t="s">
        <v>14</v>
      </c>
      <c r="F84" s="11" t="s">
        <v>15</v>
      </c>
      <c r="G84" s="11" t="s">
        <v>16</v>
      </c>
      <c r="H84" s="235"/>
      <c r="I84" s="12" t="s">
        <v>17</v>
      </c>
      <c r="J84" s="233"/>
      <c r="K84" s="234"/>
      <c r="L84" s="234"/>
      <c r="M84" s="234"/>
      <c r="N84" s="11" t="s">
        <v>14</v>
      </c>
      <c r="O84" s="11" t="s">
        <v>15</v>
      </c>
      <c r="P84" s="11" t="s">
        <v>16</v>
      </c>
      <c r="Q84" s="235"/>
      <c r="R84" s="12" t="s">
        <v>17</v>
      </c>
    </row>
    <row r="85" spans="1:18" x14ac:dyDescent="0.25">
      <c r="A85" s="252" t="s">
        <v>18</v>
      </c>
      <c r="B85" s="253"/>
      <c r="C85" s="253"/>
      <c r="D85" s="253"/>
      <c r="E85" s="253"/>
      <c r="F85" s="253"/>
      <c r="G85" s="253"/>
      <c r="H85" s="253"/>
      <c r="I85" s="255"/>
      <c r="J85" s="252" t="s">
        <v>18</v>
      </c>
      <c r="K85" s="253"/>
      <c r="L85" s="253"/>
      <c r="M85" s="253"/>
      <c r="N85" s="253"/>
      <c r="O85" s="253"/>
      <c r="P85" s="253"/>
      <c r="Q85" s="253"/>
      <c r="R85" s="255"/>
    </row>
    <row r="86" spans="1:18" x14ac:dyDescent="0.25">
      <c r="A86" s="19">
        <v>216</v>
      </c>
      <c r="B86" s="260" t="s">
        <v>71</v>
      </c>
      <c r="C86" s="260"/>
      <c r="D86" s="14">
        <v>70</v>
      </c>
      <c r="E86" s="15">
        <v>6.94</v>
      </c>
      <c r="F86" s="15">
        <v>12.7</v>
      </c>
      <c r="G86" s="15">
        <v>1.1000000000000001</v>
      </c>
      <c r="H86" s="16">
        <v>148</v>
      </c>
      <c r="I86" s="17">
        <v>0.6</v>
      </c>
      <c r="J86" s="19">
        <v>216</v>
      </c>
      <c r="K86" s="260" t="s">
        <v>289</v>
      </c>
      <c r="L86" s="260"/>
      <c r="M86" s="14">
        <v>100</v>
      </c>
      <c r="N86" s="15">
        <v>10.6</v>
      </c>
      <c r="O86" s="15">
        <v>19.544</v>
      </c>
      <c r="P86" s="15">
        <v>2</v>
      </c>
      <c r="Q86" s="16">
        <v>228</v>
      </c>
      <c r="R86" s="17">
        <v>0.9</v>
      </c>
    </row>
    <row r="87" spans="1:18" x14ac:dyDescent="0.25">
      <c r="A87" s="31"/>
      <c r="B87" s="260" t="s">
        <v>72</v>
      </c>
      <c r="C87" s="260"/>
      <c r="D87" s="14">
        <v>20</v>
      </c>
      <c r="E87" s="15">
        <v>0.74</v>
      </c>
      <c r="F87" s="15">
        <v>0.6</v>
      </c>
      <c r="G87" s="15">
        <v>1.5</v>
      </c>
      <c r="H87" s="16">
        <v>16.5</v>
      </c>
      <c r="I87" s="17">
        <v>2.9</v>
      </c>
      <c r="J87" s="31"/>
      <c r="K87" s="260" t="s">
        <v>72</v>
      </c>
      <c r="L87" s="260"/>
      <c r="M87" s="14">
        <v>25</v>
      </c>
      <c r="N87" s="15">
        <v>0.9</v>
      </c>
      <c r="O87" s="15">
        <v>0.84399999999999997</v>
      </c>
      <c r="P87" s="15">
        <v>1.9</v>
      </c>
      <c r="Q87" s="16">
        <v>20.62</v>
      </c>
      <c r="R87" s="17">
        <v>3.62</v>
      </c>
    </row>
    <row r="88" spans="1:18" x14ac:dyDescent="0.25">
      <c r="A88" s="13"/>
      <c r="B88" s="260" t="s">
        <v>23</v>
      </c>
      <c r="C88" s="260"/>
      <c r="D88" s="14">
        <v>20</v>
      </c>
      <c r="E88" s="15">
        <v>1.53</v>
      </c>
      <c r="F88" s="16">
        <v>0.54220000000000002</v>
      </c>
      <c r="G88" s="15">
        <v>9.7200000000000006</v>
      </c>
      <c r="H88" s="16">
        <v>48.64</v>
      </c>
      <c r="I88" s="21"/>
      <c r="J88" s="13"/>
      <c r="K88" s="260" t="s">
        <v>23</v>
      </c>
      <c r="L88" s="260"/>
      <c r="M88" s="14">
        <v>30</v>
      </c>
      <c r="N88" s="15">
        <v>2.9</v>
      </c>
      <c r="O88" s="16">
        <v>1.01</v>
      </c>
      <c r="P88" s="16">
        <v>15.6</v>
      </c>
      <c r="Q88" s="16">
        <v>79.099999999999994</v>
      </c>
      <c r="R88" s="20"/>
    </row>
    <row r="89" spans="1:18" x14ac:dyDescent="0.25">
      <c r="A89" s="13">
        <v>394</v>
      </c>
      <c r="B89" s="260" t="s">
        <v>73</v>
      </c>
      <c r="C89" s="260"/>
      <c r="D89" s="14">
        <v>150</v>
      </c>
      <c r="E89" s="15">
        <v>1.1399999999999999</v>
      </c>
      <c r="F89" s="15">
        <v>1.2</v>
      </c>
      <c r="G89" s="15">
        <v>9.3000000000000007</v>
      </c>
      <c r="H89" s="16">
        <v>53.2</v>
      </c>
      <c r="I89" s="17">
        <v>0.5</v>
      </c>
      <c r="J89" s="13">
        <v>394</v>
      </c>
      <c r="K89" s="260" t="s">
        <v>73</v>
      </c>
      <c r="L89" s="260"/>
      <c r="M89" s="14">
        <v>180</v>
      </c>
      <c r="N89" s="15">
        <v>1.5</v>
      </c>
      <c r="O89" s="15">
        <v>1.744</v>
      </c>
      <c r="P89" s="15">
        <v>12.1</v>
      </c>
      <c r="Q89" s="15">
        <v>65.5</v>
      </c>
      <c r="R89" s="20">
        <v>0.56000000000000005</v>
      </c>
    </row>
    <row r="90" spans="1:18" x14ac:dyDescent="0.25">
      <c r="A90" s="13"/>
      <c r="B90" s="250" t="s">
        <v>74</v>
      </c>
      <c r="C90" s="249"/>
      <c r="D90" s="14">
        <v>120</v>
      </c>
      <c r="E90" s="15">
        <v>1.1399999999999999</v>
      </c>
      <c r="F90" s="15">
        <v>0.2</v>
      </c>
      <c r="G90" s="15">
        <v>9.6999999999999993</v>
      </c>
      <c r="H90" s="16">
        <v>51.6</v>
      </c>
      <c r="I90" s="23">
        <v>8</v>
      </c>
      <c r="J90" s="13"/>
      <c r="K90" s="250" t="s">
        <v>74</v>
      </c>
      <c r="L90" s="249"/>
      <c r="M90" s="14">
        <v>120</v>
      </c>
      <c r="N90" s="15">
        <v>1.1000000000000001</v>
      </c>
      <c r="O90" s="15">
        <v>0.2</v>
      </c>
      <c r="P90" s="15">
        <v>9.6999999999999993</v>
      </c>
      <c r="Q90" s="16">
        <v>51.6</v>
      </c>
      <c r="R90" s="23">
        <v>8</v>
      </c>
    </row>
    <row r="91" spans="1:18" x14ac:dyDescent="0.25">
      <c r="A91" s="252" t="s">
        <v>26</v>
      </c>
      <c r="B91" s="253"/>
      <c r="C91" s="253"/>
      <c r="D91" s="253"/>
      <c r="E91" s="253"/>
      <c r="F91" s="253"/>
      <c r="G91" s="253"/>
      <c r="H91" s="253"/>
      <c r="I91" s="255"/>
      <c r="J91" s="252" t="s">
        <v>26</v>
      </c>
      <c r="K91" s="253"/>
      <c r="L91" s="253"/>
      <c r="M91" s="253"/>
      <c r="N91" s="253"/>
      <c r="O91" s="253"/>
      <c r="P91" s="253"/>
      <c r="Q91" s="253"/>
      <c r="R91" s="255"/>
    </row>
    <row r="92" spans="1:18" x14ac:dyDescent="0.25">
      <c r="A92" s="22" t="s">
        <v>27</v>
      </c>
      <c r="B92" s="260" t="s">
        <v>75</v>
      </c>
      <c r="C92" s="260"/>
      <c r="D92" s="14">
        <v>100</v>
      </c>
      <c r="E92" s="15">
        <v>0.5</v>
      </c>
      <c r="F92" s="15">
        <v>0.1</v>
      </c>
      <c r="G92" s="15">
        <v>10.1</v>
      </c>
      <c r="H92" s="16">
        <v>43</v>
      </c>
      <c r="I92" s="23">
        <v>2</v>
      </c>
      <c r="J92" s="22" t="s">
        <v>27</v>
      </c>
      <c r="K92" s="260" t="s">
        <v>75</v>
      </c>
      <c r="L92" s="260"/>
      <c r="M92" s="14">
        <v>100</v>
      </c>
      <c r="N92" s="15">
        <v>0.5</v>
      </c>
      <c r="O92" s="15">
        <v>0.1444</v>
      </c>
      <c r="P92" s="15">
        <v>10.1</v>
      </c>
      <c r="Q92" s="16">
        <v>43</v>
      </c>
      <c r="R92" s="23">
        <v>2</v>
      </c>
    </row>
    <row r="93" spans="1:18" x14ac:dyDescent="0.25">
      <c r="A93" s="261" t="s">
        <v>29</v>
      </c>
      <c r="B93" s="256"/>
      <c r="C93" s="256"/>
      <c r="D93" s="256"/>
      <c r="E93" s="256"/>
      <c r="F93" s="256"/>
      <c r="G93" s="256"/>
      <c r="H93" s="256"/>
      <c r="I93" s="257"/>
      <c r="J93" s="261" t="s">
        <v>29</v>
      </c>
      <c r="K93" s="256"/>
      <c r="L93" s="256"/>
      <c r="M93" s="256"/>
      <c r="N93" s="256"/>
      <c r="O93" s="256"/>
      <c r="P93" s="256"/>
      <c r="Q93" s="256"/>
      <c r="R93" s="257"/>
    </row>
    <row r="94" spans="1:18" x14ac:dyDescent="0.25">
      <c r="A94" s="30" t="s">
        <v>76</v>
      </c>
      <c r="B94" s="228" t="s">
        <v>77</v>
      </c>
      <c r="C94" s="228"/>
      <c r="D94" s="25">
        <v>40</v>
      </c>
      <c r="E94" s="26">
        <v>0.44</v>
      </c>
      <c r="F94" s="26">
        <v>3.1</v>
      </c>
      <c r="G94" s="26">
        <v>0.8</v>
      </c>
      <c r="H94" s="27">
        <v>32.6</v>
      </c>
      <c r="I94" s="28">
        <v>3.6</v>
      </c>
      <c r="J94" s="49" t="s">
        <v>76</v>
      </c>
      <c r="K94" s="228" t="s">
        <v>77</v>
      </c>
      <c r="L94" s="228"/>
      <c r="M94" s="25">
        <v>60</v>
      </c>
      <c r="N94" s="26">
        <v>0.6</v>
      </c>
      <c r="O94" s="26">
        <v>4.8444000000000003</v>
      </c>
      <c r="P94" s="26">
        <v>1.2</v>
      </c>
      <c r="Q94" s="27">
        <v>48.95</v>
      </c>
      <c r="R94" s="32">
        <v>4.5</v>
      </c>
    </row>
    <row r="95" spans="1:18" x14ac:dyDescent="0.25">
      <c r="A95" s="13">
        <v>62</v>
      </c>
      <c r="B95" s="260" t="s">
        <v>78</v>
      </c>
      <c r="C95" s="260"/>
      <c r="D95" s="14">
        <v>165</v>
      </c>
      <c r="E95" s="15">
        <v>6.73</v>
      </c>
      <c r="F95" s="15">
        <v>8.4</v>
      </c>
      <c r="G95" s="15">
        <v>4.9000000000000004</v>
      </c>
      <c r="H95" s="16">
        <v>96.6</v>
      </c>
      <c r="I95" s="17">
        <v>5.5</v>
      </c>
      <c r="J95" s="13">
        <v>62</v>
      </c>
      <c r="K95" s="260" t="s">
        <v>78</v>
      </c>
      <c r="L95" s="260"/>
      <c r="M95" s="14">
        <v>200</v>
      </c>
      <c r="N95" s="16">
        <v>8.1199999999999992</v>
      </c>
      <c r="O95" s="16">
        <v>10.183999999999999</v>
      </c>
      <c r="P95" s="16">
        <v>5.93</v>
      </c>
      <c r="Q95" s="16">
        <v>117.09</v>
      </c>
      <c r="R95" s="20">
        <v>6.7</v>
      </c>
    </row>
    <row r="96" spans="1:18" x14ac:dyDescent="0.25">
      <c r="A96" s="30">
        <v>302</v>
      </c>
      <c r="B96" s="228" t="s">
        <v>79</v>
      </c>
      <c r="C96" s="228"/>
      <c r="D96" s="25">
        <v>150</v>
      </c>
      <c r="E96" s="26">
        <v>8.1</v>
      </c>
      <c r="F96" s="26">
        <v>2.1</v>
      </c>
      <c r="G96" s="26">
        <v>13.9</v>
      </c>
      <c r="H96" s="27">
        <v>105.7</v>
      </c>
      <c r="I96" s="28">
        <v>7.4</v>
      </c>
      <c r="J96" s="30">
        <v>302</v>
      </c>
      <c r="K96" s="228" t="s">
        <v>79</v>
      </c>
      <c r="L96" s="228"/>
      <c r="M96" s="25">
        <v>170</v>
      </c>
      <c r="N96" s="26">
        <v>9.1999999999999993</v>
      </c>
      <c r="O96" s="26">
        <v>2.4443999999999999</v>
      </c>
      <c r="P96" s="26">
        <v>15.75</v>
      </c>
      <c r="Q96" s="27">
        <v>119.79</v>
      </c>
      <c r="R96" s="32">
        <v>8.3800000000000008</v>
      </c>
    </row>
    <row r="97" spans="1:18" x14ac:dyDescent="0.25">
      <c r="A97" s="13">
        <v>372</v>
      </c>
      <c r="B97" s="260" t="s">
        <v>80</v>
      </c>
      <c r="C97" s="260"/>
      <c r="D97" s="14">
        <v>150</v>
      </c>
      <c r="E97" s="15">
        <v>0.1</v>
      </c>
      <c r="F97" s="15">
        <v>0.1</v>
      </c>
      <c r="G97" s="15">
        <v>11.9</v>
      </c>
      <c r="H97" s="16">
        <v>50</v>
      </c>
      <c r="I97" s="17">
        <v>1.3</v>
      </c>
      <c r="J97" s="13">
        <v>372</v>
      </c>
      <c r="K97" s="260" t="s">
        <v>191</v>
      </c>
      <c r="L97" s="260"/>
      <c r="M97" s="14">
        <v>180</v>
      </c>
      <c r="N97" s="16">
        <v>0.13</v>
      </c>
      <c r="O97" s="16">
        <v>0.12155000000000001</v>
      </c>
      <c r="P97" s="15">
        <v>14.219900000000001</v>
      </c>
      <c r="Q97" s="16">
        <v>60.23</v>
      </c>
      <c r="R97" s="20">
        <v>1.5</v>
      </c>
    </row>
    <row r="98" spans="1:18" x14ac:dyDescent="0.25">
      <c r="A98" s="13"/>
      <c r="B98" s="260" t="s">
        <v>36</v>
      </c>
      <c r="C98" s="260"/>
      <c r="D98" s="14">
        <v>20</v>
      </c>
      <c r="E98" s="15">
        <v>1.4</v>
      </c>
      <c r="F98" s="16">
        <v>0.36</v>
      </c>
      <c r="G98" s="15">
        <v>9.9</v>
      </c>
      <c r="H98" s="16">
        <v>45.6</v>
      </c>
      <c r="I98" s="21"/>
      <c r="J98" s="13"/>
      <c r="K98" s="260" t="s">
        <v>23</v>
      </c>
      <c r="L98" s="260"/>
      <c r="M98" s="14">
        <v>30</v>
      </c>
      <c r="N98" s="15">
        <v>2.9</v>
      </c>
      <c r="O98" s="16">
        <v>1.01</v>
      </c>
      <c r="P98" s="16">
        <v>15.6</v>
      </c>
      <c r="Q98" s="16">
        <v>79.099999999999994</v>
      </c>
      <c r="R98" s="20"/>
    </row>
    <row r="99" spans="1:18" x14ac:dyDescent="0.25">
      <c r="A99" s="13"/>
      <c r="B99" s="260" t="s">
        <v>23</v>
      </c>
      <c r="C99" s="260"/>
      <c r="D99" s="14">
        <v>20</v>
      </c>
      <c r="E99" s="15">
        <v>1.53</v>
      </c>
      <c r="F99" s="16">
        <v>0.54220000000000002</v>
      </c>
      <c r="G99" s="15">
        <v>9.7200000000000006</v>
      </c>
      <c r="H99" s="16">
        <v>48.64</v>
      </c>
      <c r="I99" s="21"/>
      <c r="J99" s="13"/>
      <c r="K99" s="260" t="s">
        <v>36</v>
      </c>
      <c r="L99" s="260"/>
      <c r="M99" s="14">
        <v>25</v>
      </c>
      <c r="N99" s="16">
        <v>1.47</v>
      </c>
      <c r="O99" s="16">
        <v>0.45</v>
      </c>
      <c r="P99" s="16">
        <v>13.11</v>
      </c>
      <c r="Q99" s="16">
        <v>59.634889999999999</v>
      </c>
      <c r="R99" s="20"/>
    </row>
    <row r="100" spans="1:18" x14ac:dyDescent="0.25">
      <c r="A100" s="252" t="s">
        <v>38</v>
      </c>
      <c r="B100" s="253"/>
      <c r="C100" s="253"/>
      <c r="D100" s="253"/>
      <c r="E100" s="253"/>
      <c r="F100" s="253"/>
      <c r="G100" s="253"/>
      <c r="H100" s="253"/>
      <c r="I100" s="255"/>
      <c r="J100" s="252" t="s">
        <v>38</v>
      </c>
      <c r="K100" s="253"/>
      <c r="L100" s="253"/>
      <c r="M100" s="253"/>
      <c r="N100" s="253"/>
      <c r="O100" s="253"/>
      <c r="P100" s="253"/>
      <c r="Q100" s="253"/>
      <c r="R100" s="255"/>
    </row>
    <row r="101" spans="1:18" x14ac:dyDescent="0.25">
      <c r="A101" s="13" t="s">
        <v>81</v>
      </c>
      <c r="B101" s="260" t="s">
        <v>82</v>
      </c>
      <c r="C101" s="260"/>
      <c r="D101" s="14">
        <v>60</v>
      </c>
      <c r="E101" s="15">
        <v>2.74</v>
      </c>
      <c r="F101" s="15">
        <v>3.3</v>
      </c>
      <c r="G101" s="15">
        <v>37.799999999999997</v>
      </c>
      <c r="H101" s="16">
        <v>190.2</v>
      </c>
      <c r="I101" s="20">
        <v>0.17</v>
      </c>
      <c r="J101" s="13" t="s">
        <v>81</v>
      </c>
      <c r="K101" s="260" t="s">
        <v>82</v>
      </c>
      <c r="L101" s="260"/>
      <c r="M101" s="14">
        <v>70</v>
      </c>
      <c r="N101" s="15">
        <v>3.2</v>
      </c>
      <c r="O101" s="14">
        <v>4.4400000000000004</v>
      </c>
      <c r="P101" s="15">
        <v>42</v>
      </c>
      <c r="Q101" s="16">
        <v>223</v>
      </c>
      <c r="R101" s="20">
        <v>0.19</v>
      </c>
    </row>
    <row r="102" spans="1:18" x14ac:dyDescent="0.25">
      <c r="A102" s="30"/>
      <c r="B102" s="228" t="s">
        <v>83</v>
      </c>
      <c r="C102" s="228"/>
      <c r="D102" s="25">
        <v>160</v>
      </c>
      <c r="E102" s="26">
        <v>4.3</v>
      </c>
      <c r="F102" s="26">
        <v>4.8</v>
      </c>
      <c r="G102" s="26">
        <v>7.1</v>
      </c>
      <c r="H102" s="27">
        <v>90</v>
      </c>
      <c r="I102" s="28">
        <v>12.8</v>
      </c>
      <c r="J102" s="30"/>
      <c r="K102" s="209" t="s">
        <v>83</v>
      </c>
      <c r="L102" s="210"/>
      <c r="M102" s="25">
        <v>185</v>
      </c>
      <c r="N102" s="26">
        <v>5.2</v>
      </c>
      <c r="O102" s="26">
        <v>5.84</v>
      </c>
      <c r="P102" s="26">
        <v>8.5</v>
      </c>
      <c r="Q102" s="27">
        <v>108</v>
      </c>
      <c r="R102" s="32">
        <v>14.5</v>
      </c>
    </row>
    <row r="103" spans="1:18" x14ac:dyDescent="0.25">
      <c r="A103" s="252" t="s">
        <v>42</v>
      </c>
      <c r="B103" s="253"/>
      <c r="C103" s="253"/>
      <c r="D103" s="253"/>
      <c r="E103" s="253"/>
      <c r="F103" s="253"/>
      <c r="G103" s="253"/>
      <c r="H103" s="253"/>
      <c r="I103" s="255"/>
      <c r="J103" s="252" t="s">
        <v>42</v>
      </c>
      <c r="K103" s="253"/>
      <c r="L103" s="253"/>
      <c r="M103" s="253"/>
      <c r="N103" s="253"/>
      <c r="O103" s="253"/>
      <c r="P103" s="253"/>
      <c r="Q103" s="253"/>
      <c r="R103" s="255"/>
    </row>
    <row r="104" spans="1:18" x14ac:dyDescent="0.25">
      <c r="A104" s="13">
        <v>45</v>
      </c>
      <c r="B104" s="260" t="s">
        <v>84</v>
      </c>
      <c r="C104" s="260"/>
      <c r="D104" s="14">
        <v>40</v>
      </c>
      <c r="E104" s="15">
        <v>0.5</v>
      </c>
      <c r="F104" s="15">
        <v>3</v>
      </c>
      <c r="G104" s="15">
        <v>3.3</v>
      </c>
      <c r="H104" s="16">
        <v>52.3</v>
      </c>
      <c r="I104" s="17">
        <v>2.9</v>
      </c>
      <c r="J104" s="13">
        <v>45</v>
      </c>
      <c r="K104" s="260" t="s">
        <v>84</v>
      </c>
      <c r="L104" s="260"/>
      <c r="M104" s="14">
        <v>60</v>
      </c>
      <c r="N104" s="15">
        <v>0.8</v>
      </c>
      <c r="O104" s="15">
        <v>4.54</v>
      </c>
      <c r="P104" s="15">
        <v>5</v>
      </c>
      <c r="Q104" s="16">
        <v>78.55</v>
      </c>
      <c r="R104" s="17">
        <v>4.3</v>
      </c>
    </row>
    <row r="105" spans="1:18" x14ac:dyDescent="0.25">
      <c r="A105" s="13">
        <v>258</v>
      </c>
      <c r="B105" s="250" t="s">
        <v>85</v>
      </c>
      <c r="C105" s="249"/>
      <c r="D105" s="14">
        <v>55</v>
      </c>
      <c r="E105" s="15">
        <v>6.24</v>
      </c>
      <c r="F105" s="15">
        <v>2.2000000000000002</v>
      </c>
      <c r="G105" s="15">
        <v>5.8</v>
      </c>
      <c r="H105" s="16">
        <v>82.6</v>
      </c>
      <c r="I105" s="17">
        <v>0.1</v>
      </c>
      <c r="J105" s="13">
        <v>258</v>
      </c>
      <c r="K105" s="260" t="s">
        <v>85</v>
      </c>
      <c r="L105" s="260"/>
      <c r="M105" s="14">
        <v>70</v>
      </c>
      <c r="N105" s="15">
        <v>7.8</v>
      </c>
      <c r="O105" s="15">
        <v>2.8439999999999999</v>
      </c>
      <c r="P105" s="15">
        <v>7.4</v>
      </c>
      <c r="Q105" s="16">
        <v>105.12</v>
      </c>
      <c r="R105" s="20">
        <v>0.12</v>
      </c>
    </row>
    <row r="106" spans="1:18" x14ac:dyDescent="0.25">
      <c r="A106" s="13">
        <v>350</v>
      </c>
      <c r="B106" s="260" t="s">
        <v>86</v>
      </c>
      <c r="C106" s="260"/>
      <c r="D106" s="14">
        <v>20</v>
      </c>
      <c r="E106" s="15">
        <v>0.6</v>
      </c>
      <c r="F106" s="15">
        <v>2.6</v>
      </c>
      <c r="G106" s="15">
        <v>1.8</v>
      </c>
      <c r="H106" s="16">
        <v>26.8</v>
      </c>
      <c r="I106" s="17">
        <v>0.3</v>
      </c>
      <c r="J106" s="30">
        <v>350</v>
      </c>
      <c r="K106" s="228" t="s">
        <v>86</v>
      </c>
      <c r="L106" s="228"/>
      <c r="M106" s="25">
        <v>25</v>
      </c>
      <c r="N106" s="27">
        <v>0.8</v>
      </c>
      <c r="O106" s="26">
        <v>3.3443999999999998</v>
      </c>
      <c r="P106" s="27">
        <v>2.2999999999999998</v>
      </c>
      <c r="Q106" s="27">
        <v>34</v>
      </c>
      <c r="R106" s="32">
        <v>0.37</v>
      </c>
    </row>
    <row r="107" spans="1:18" x14ac:dyDescent="0.25">
      <c r="A107" s="13">
        <v>321</v>
      </c>
      <c r="B107" s="250" t="s">
        <v>87</v>
      </c>
      <c r="C107" s="249"/>
      <c r="D107" s="14">
        <v>100</v>
      </c>
      <c r="E107" s="15">
        <v>2</v>
      </c>
      <c r="F107" s="15">
        <v>4.9000000000000004</v>
      </c>
      <c r="G107" s="15">
        <v>11.6</v>
      </c>
      <c r="H107" s="16">
        <v>106</v>
      </c>
      <c r="I107" s="17">
        <v>5.5</v>
      </c>
      <c r="J107" s="13">
        <v>321</v>
      </c>
      <c r="K107" s="260" t="s">
        <v>87</v>
      </c>
      <c r="L107" s="260"/>
      <c r="M107" s="14">
        <v>110</v>
      </c>
      <c r="N107" s="15">
        <v>2.2000000000000002</v>
      </c>
      <c r="O107" s="15">
        <v>5.0999999999999996</v>
      </c>
      <c r="P107" s="15">
        <v>12.8</v>
      </c>
      <c r="Q107" s="16">
        <v>116</v>
      </c>
      <c r="R107" s="20">
        <v>6</v>
      </c>
    </row>
    <row r="108" spans="1:18" x14ac:dyDescent="0.25">
      <c r="A108" s="13"/>
      <c r="B108" s="260" t="s">
        <v>23</v>
      </c>
      <c r="C108" s="260"/>
      <c r="D108" s="14">
        <v>20</v>
      </c>
      <c r="E108" s="15">
        <v>1.51</v>
      </c>
      <c r="F108" s="16">
        <v>0.54220000000000002</v>
      </c>
      <c r="G108" s="15">
        <v>9.7200000000000006</v>
      </c>
      <c r="H108" s="16">
        <v>48.64</v>
      </c>
      <c r="I108" s="21"/>
      <c r="J108" s="13"/>
      <c r="K108" s="260" t="s">
        <v>36</v>
      </c>
      <c r="L108" s="260"/>
      <c r="M108" s="14">
        <v>25</v>
      </c>
      <c r="N108" s="16">
        <v>1.47</v>
      </c>
      <c r="O108" s="16">
        <v>0.45</v>
      </c>
      <c r="P108" s="16">
        <v>13.11</v>
      </c>
      <c r="Q108" s="16">
        <v>59.634889999999999</v>
      </c>
      <c r="R108" s="20"/>
    </row>
    <row r="109" spans="1:18" x14ac:dyDescent="0.25">
      <c r="A109" s="13"/>
      <c r="B109" s="260" t="s">
        <v>36</v>
      </c>
      <c r="C109" s="260"/>
      <c r="D109" s="14">
        <v>20</v>
      </c>
      <c r="E109" s="15">
        <v>1</v>
      </c>
      <c r="F109" s="16">
        <v>0.36</v>
      </c>
      <c r="G109" s="15">
        <v>9.9</v>
      </c>
      <c r="H109" s="16">
        <v>45.6</v>
      </c>
      <c r="I109" s="21"/>
      <c r="J109" s="13"/>
      <c r="K109" s="260" t="s">
        <v>23</v>
      </c>
      <c r="L109" s="260"/>
      <c r="M109" s="14">
        <v>20</v>
      </c>
      <c r="N109" s="15">
        <v>1.5</v>
      </c>
      <c r="O109" s="16">
        <v>0.54220000000000002</v>
      </c>
      <c r="P109" s="15">
        <v>9.7200000000000006</v>
      </c>
      <c r="Q109" s="16">
        <v>48.64</v>
      </c>
      <c r="R109" s="21"/>
    </row>
    <row r="110" spans="1:18" ht="15.75" thickBot="1" x14ac:dyDescent="0.3">
      <c r="A110" s="13">
        <v>378</v>
      </c>
      <c r="B110" s="260" t="s">
        <v>88</v>
      </c>
      <c r="C110" s="260"/>
      <c r="D110" s="14">
        <v>150</v>
      </c>
      <c r="E110" s="16">
        <v>0.22</v>
      </c>
      <c r="F110" s="15">
        <v>0</v>
      </c>
      <c r="G110" s="15">
        <v>26</v>
      </c>
      <c r="H110" s="16">
        <v>110.2</v>
      </c>
      <c r="I110" s="17">
        <v>6.5</v>
      </c>
      <c r="J110" s="13">
        <v>393</v>
      </c>
      <c r="K110" s="260" t="s">
        <v>46</v>
      </c>
      <c r="L110" s="260"/>
      <c r="M110" s="33" t="s">
        <v>280</v>
      </c>
      <c r="N110" s="16">
        <v>0.15</v>
      </c>
      <c r="O110" s="16">
        <v>0</v>
      </c>
      <c r="P110" s="16">
        <v>9.5</v>
      </c>
      <c r="Q110" s="16">
        <v>40.1</v>
      </c>
      <c r="R110" s="20">
        <v>2.5</v>
      </c>
    </row>
    <row r="111" spans="1:18" ht="24" x14ac:dyDescent="0.25">
      <c r="A111" s="242" t="s">
        <v>89</v>
      </c>
      <c r="B111" s="238"/>
      <c r="C111" s="238"/>
      <c r="D111" s="238"/>
      <c r="E111" s="238" t="s">
        <v>90</v>
      </c>
      <c r="F111" s="238"/>
      <c r="G111" s="238"/>
      <c r="H111" s="237" t="s">
        <v>12</v>
      </c>
      <c r="I111" s="34" t="s">
        <v>13</v>
      </c>
      <c r="J111" s="242" t="s">
        <v>290</v>
      </c>
      <c r="K111" s="238"/>
      <c r="L111" s="238"/>
      <c r="M111" s="238"/>
      <c r="N111" s="238" t="s">
        <v>11</v>
      </c>
      <c r="O111" s="238"/>
      <c r="P111" s="238"/>
      <c r="Q111" s="237" t="s">
        <v>12</v>
      </c>
      <c r="R111" s="34" t="s">
        <v>13</v>
      </c>
    </row>
    <row r="112" spans="1:18" x14ac:dyDescent="0.25">
      <c r="A112" s="243"/>
      <c r="B112" s="244"/>
      <c r="C112" s="244"/>
      <c r="D112" s="244"/>
      <c r="E112" s="35" t="s">
        <v>14</v>
      </c>
      <c r="F112" s="35" t="s">
        <v>15</v>
      </c>
      <c r="G112" s="35" t="s">
        <v>16</v>
      </c>
      <c r="H112" s="239"/>
      <c r="I112" s="36" t="s">
        <v>17</v>
      </c>
      <c r="J112" s="243"/>
      <c r="K112" s="244"/>
      <c r="L112" s="244"/>
      <c r="M112" s="244"/>
      <c r="N112" s="35" t="s">
        <v>14</v>
      </c>
      <c r="O112" s="35" t="s">
        <v>15</v>
      </c>
      <c r="P112" s="35" t="s">
        <v>16</v>
      </c>
      <c r="Q112" s="239"/>
      <c r="R112" s="36" t="s">
        <v>17</v>
      </c>
    </row>
    <row r="113" spans="1:18" ht="15.75" thickBot="1" x14ac:dyDescent="0.3">
      <c r="A113" s="245"/>
      <c r="B113" s="246"/>
      <c r="C113" s="246"/>
      <c r="D113" s="246"/>
      <c r="E113" s="37">
        <f>E110+E109+E108+E107+E106+E105+E104+E102+E101+E99+E98+E97+E96+E95+E94+E92+E90+E89+E88+E87+E86</f>
        <v>49.4</v>
      </c>
      <c r="F113" s="37">
        <f>F110+F109+F108+F107+F106+F105+F104+F102+F101+F99+F98+F97+F96+F95+F94+F92+F90+F89+F88+F87+F86</f>
        <v>51.646600000000021</v>
      </c>
      <c r="G113" s="37">
        <f>G110+G109+G108+G107+G106+G105+G104+G102+G101+G99+G98+G97+G96+G95+G94+G92+G90+G89+G88+G87+G86</f>
        <v>205.56</v>
      </c>
      <c r="H113" s="37">
        <f>H110+H109+H108+H107+H106+H105+H104+H102+H101+H99+H98+H97+H96+H95+H94+H92+H90+H89+H88+H87+H86</f>
        <v>1492.42</v>
      </c>
      <c r="I113" s="38">
        <f>I110+I109+I108+I107+I106+I105+I104+I102+I101+I99+I98+I97+I96+I95+I94+I92+I90+I89+I88+I87+I86</f>
        <v>60.070000000000007</v>
      </c>
      <c r="J113" s="245"/>
      <c r="K113" s="246"/>
      <c r="L113" s="246"/>
      <c r="M113" s="246"/>
      <c r="N113" s="37">
        <f>N110+N109+N108+N107+N106+N105+N104+N102+N101+N99+N98+N97+N96+N95+N94+N92+N90+N89+N88+N87+N86</f>
        <v>63.039999999999992</v>
      </c>
      <c r="O113" s="37">
        <f>O110+O109+O108+O107+O106+O105+O104+O102+O101+O99+O98+O97+O96+O95+O94+O92+O90+O89+O88+O87+O86</f>
        <v>69.641350000000003</v>
      </c>
      <c r="P113" s="37">
        <f>P110+P109+P108+P107+P106+P105+P104+P102+P101+P99+P98+P97+P96+P95+P94+P92+P90+P89+P88+P87+P86</f>
        <v>227.53989999999996</v>
      </c>
      <c r="Q113" s="37">
        <f>Q110+Q109+Q108+Q107+Q106+Q105+Q104+Q102+Q101+Q99+Q98+Q97+Q96+Q95+Q94+Q92+Q90+Q89+Q88+Q87+Q86</f>
        <v>1785.6597799999997</v>
      </c>
      <c r="R113" s="38">
        <f>R110+R109+R108+R107+R106+R105+R104+R102+R101+R99+R98+R97+R96+R95+R94+R92+R90+R89+R88+R87+R86</f>
        <v>64.14</v>
      </c>
    </row>
    <row r="114" spans="1:18" ht="15.75" thickBot="1" x14ac:dyDescent="0.3">
      <c r="A114" s="44"/>
      <c r="B114" s="45"/>
      <c r="C114" s="45"/>
      <c r="D114" s="45"/>
      <c r="E114" s="46"/>
      <c r="F114" s="46"/>
      <c r="G114" s="46"/>
      <c r="H114" s="46"/>
      <c r="I114" s="46"/>
      <c r="J114" s="230" t="s">
        <v>291</v>
      </c>
      <c r="K114" s="219"/>
      <c r="L114" s="219"/>
      <c r="M114" s="219"/>
      <c r="N114" s="219"/>
      <c r="O114" s="219"/>
      <c r="P114" s="219"/>
      <c r="Q114" s="219"/>
      <c r="R114" s="231"/>
    </row>
    <row r="115" spans="1:18" x14ac:dyDescent="0.25">
      <c r="A115" s="281" t="s">
        <v>91</v>
      </c>
      <c r="B115" s="282"/>
      <c r="C115" s="282"/>
      <c r="D115" s="282"/>
      <c r="E115" s="282"/>
      <c r="F115" s="282"/>
      <c r="G115" s="282"/>
      <c r="H115" s="282"/>
      <c r="I115" s="283"/>
      <c r="J115" s="1">
        <v>4</v>
      </c>
      <c r="K115" s="5" t="s">
        <v>1</v>
      </c>
      <c r="L115" s="6">
        <v>4</v>
      </c>
      <c r="M115" s="2"/>
      <c r="N115" s="2"/>
      <c r="O115" s="2"/>
      <c r="P115" s="2"/>
      <c r="Q115" s="3"/>
      <c r="R115" s="4"/>
    </row>
    <row r="116" spans="1:18" x14ac:dyDescent="0.25">
      <c r="A116" s="1">
        <v>4</v>
      </c>
      <c r="B116" s="5" t="s">
        <v>1</v>
      </c>
      <c r="C116" s="6">
        <v>4</v>
      </c>
      <c r="D116" s="2"/>
      <c r="E116" s="2"/>
      <c r="F116" s="2"/>
      <c r="G116" s="2"/>
      <c r="H116" s="3"/>
      <c r="I116" s="4"/>
      <c r="J116" s="1"/>
      <c r="K116" s="5" t="s">
        <v>2</v>
      </c>
      <c r="L116" s="6">
        <v>1</v>
      </c>
      <c r="M116" s="2"/>
      <c r="N116" s="2"/>
      <c r="O116" s="2"/>
      <c r="P116" s="2"/>
      <c r="Q116" s="3"/>
      <c r="R116" s="4"/>
    </row>
    <row r="117" spans="1:18" x14ac:dyDescent="0.25">
      <c r="A117" s="1"/>
      <c r="B117" s="5" t="s">
        <v>2</v>
      </c>
      <c r="C117" s="6">
        <v>1</v>
      </c>
      <c r="D117" s="2"/>
      <c r="E117" s="2"/>
      <c r="F117" s="2"/>
      <c r="G117" s="2"/>
      <c r="H117" s="3"/>
      <c r="I117" s="4"/>
      <c r="J117" s="1"/>
      <c r="K117" s="5" t="s">
        <v>3</v>
      </c>
      <c r="L117" s="7" t="s">
        <v>4</v>
      </c>
      <c r="M117" s="262" t="s">
        <v>5</v>
      </c>
      <c r="N117" s="262"/>
      <c r="O117" s="262"/>
      <c r="P117" s="262"/>
      <c r="Q117" s="262"/>
      <c r="R117" s="4"/>
    </row>
    <row r="118" spans="1:18" x14ac:dyDescent="0.25">
      <c r="A118" s="1"/>
      <c r="B118" s="5" t="s">
        <v>3</v>
      </c>
      <c r="C118" s="7" t="s">
        <v>4</v>
      </c>
      <c r="D118" s="262" t="s">
        <v>5</v>
      </c>
      <c r="E118" s="262"/>
      <c r="F118" s="262"/>
      <c r="G118" s="262"/>
      <c r="H118" s="262"/>
      <c r="I118" s="4"/>
      <c r="J118" s="1"/>
      <c r="K118" s="8" t="s">
        <v>6</v>
      </c>
      <c r="L118" s="9" t="s">
        <v>292</v>
      </c>
      <c r="M118" s="2"/>
      <c r="N118" s="2"/>
      <c r="O118" s="2"/>
      <c r="P118" s="2"/>
      <c r="Q118" s="3"/>
      <c r="R118" s="4"/>
    </row>
    <row r="119" spans="1:18" x14ac:dyDescent="0.25">
      <c r="A119" s="1"/>
      <c r="B119" s="8" t="s">
        <v>6</v>
      </c>
      <c r="C119" s="7" t="s">
        <v>7</v>
      </c>
      <c r="D119" s="2"/>
      <c r="E119" s="2"/>
      <c r="F119" s="2"/>
      <c r="G119" s="2"/>
      <c r="H119" s="3"/>
      <c r="I119" s="4"/>
      <c r="J119" s="1"/>
      <c r="K119" s="2"/>
      <c r="L119" s="2"/>
      <c r="M119" s="2"/>
      <c r="N119" s="2"/>
      <c r="O119" s="2"/>
      <c r="P119" s="2"/>
      <c r="Q119" s="3"/>
      <c r="R119" s="4"/>
    </row>
    <row r="120" spans="1:18" ht="25.5" x14ac:dyDescent="0.25">
      <c r="A120" s="1"/>
      <c r="B120" s="2"/>
      <c r="C120" s="2"/>
      <c r="D120" s="2"/>
      <c r="E120" s="2"/>
      <c r="F120" s="2"/>
      <c r="G120" s="2"/>
      <c r="H120" s="3"/>
      <c r="I120" s="4"/>
      <c r="J120" s="233" t="s">
        <v>8</v>
      </c>
      <c r="K120" s="234" t="s">
        <v>9</v>
      </c>
      <c r="L120" s="234"/>
      <c r="M120" s="234" t="s">
        <v>10</v>
      </c>
      <c r="N120" s="234" t="s">
        <v>11</v>
      </c>
      <c r="O120" s="234"/>
      <c r="P120" s="234"/>
      <c r="Q120" s="235" t="s">
        <v>12</v>
      </c>
      <c r="R120" s="12" t="s">
        <v>13</v>
      </c>
    </row>
    <row r="121" spans="1:18" ht="25.5" x14ac:dyDescent="0.25">
      <c r="A121" s="233" t="s">
        <v>8</v>
      </c>
      <c r="B121" s="234" t="s">
        <v>9</v>
      </c>
      <c r="C121" s="234"/>
      <c r="D121" s="234" t="s">
        <v>10</v>
      </c>
      <c r="E121" s="234" t="s">
        <v>11</v>
      </c>
      <c r="F121" s="234"/>
      <c r="G121" s="234"/>
      <c r="H121" s="235" t="s">
        <v>12</v>
      </c>
      <c r="I121" s="12" t="s">
        <v>13</v>
      </c>
      <c r="J121" s="233"/>
      <c r="K121" s="234"/>
      <c r="L121" s="234"/>
      <c r="M121" s="234"/>
      <c r="N121" s="11" t="s">
        <v>14</v>
      </c>
      <c r="O121" s="11" t="s">
        <v>15</v>
      </c>
      <c r="P121" s="11" t="s">
        <v>16</v>
      </c>
      <c r="Q121" s="235"/>
      <c r="R121" s="12" t="s">
        <v>17</v>
      </c>
    </row>
    <row r="122" spans="1:18" x14ac:dyDescent="0.25">
      <c r="A122" s="233"/>
      <c r="B122" s="234"/>
      <c r="C122" s="234"/>
      <c r="D122" s="234"/>
      <c r="E122" s="11" t="s">
        <v>14</v>
      </c>
      <c r="F122" s="11" t="s">
        <v>15</v>
      </c>
      <c r="G122" s="11" t="s">
        <v>16</v>
      </c>
      <c r="H122" s="235"/>
      <c r="I122" s="12" t="s">
        <v>17</v>
      </c>
      <c r="J122" s="252" t="s">
        <v>18</v>
      </c>
      <c r="K122" s="253"/>
      <c r="L122" s="253"/>
      <c r="M122" s="253"/>
      <c r="N122" s="253"/>
      <c r="O122" s="253"/>
      <c r="P122" s="253"/>
      <c r="Q122" s="253"/>
      <c r="R122" s="255"/>
    </row>
    <row r="123" spans="1:18" x14ac:dyDescent="0.25">
      <c r="A123" s="252" t="s">
        <v>18</v>
      </c>
      <c r="B123" s="253"/>
      <c r="C123" s="253"/>
      <c r="D123" s="253"/>
      <c r="E123" s="253"/>
      <c r="F123" s="253"/>
      <c r="G123" s="253"/>
      <c r="H123" s="253"/>
      <c r="I123" s="255"/>
      <c r="J123" s="13">
        <v>237</v>
      </c>
      <c r="K123" s="260" t="s">
        <v>92</v>
      </c>
      <c r="L123" s="260"/>
      <c r="M123" s="14">
        <v>100</v>
      </c>
      <c r="N123" s="15">
        <v>15.1</v>
      </c>
      <c r="O123" s="15">
        <v>12.644399999999999</v>
      </c>
      <c r="P123" s="15">
        <v>11.3</v>
      </c>
      <c r="Q123" s="16">
        <v>250.6</v>
      </c>
      <c r="R123" s="20">
        <v>0.25</v>
      </c>
    </row>
    <row r="124" spans="1:18" x14ac:dyDescent="0.25">
      <c r="A124" s="13">
        <v>237</v>
      </c>
      <c r="B124" s="260" t="s">
        <v>92</v>
      </c>
      <c r="C124" s="260"/>
      <c r="D124" s="14">
        <v>75</v>
      </c>
      <c r="E124" s="15">
        <v>11.3</v>
      </c>
      <c r="F124" s="15">
        <v>9.5</v>
      </c>
      <c r="G124" s="15">
        <v>8.5</v>
      </c>
      <c r="H124" s="16">
        <v>188</v>
      </c>
      <c r="I124" s="17">
        <v>0.2</v>
      </c>
      <c r="J124" s="13">
        <v>360</v>
      </c>
      <c r="K124" s="260" t="s">
        <v>93</v>
      </c>
      <c r="L124" s="260"/>
      <c r="M124" s="14">
        <v>25</v>
      </c>
      <c r="N124" s="16">
        <v>0.18</v>
      </c>
      <c r="O124" s="16">
        <v>0.12444</v>
      </c>
      <c r="P124" s="16">
        <v>15.12</v>
      </c>
      <c r="Q124" s="16">
        <v>76.87</v>
      </c>
      <c r="R124" s="20">
        <v>5.7</v>
      </c>
    </row>
    <row r="125" spans="1:18" x14ac:dyDescent="0.25">
      <c r="A125" s="13">
        <v>360</v>
      </c>
      <c r="B125" s="260" t="s">
        <v>93</v>
      </c>
      <c r="C125" s="260"/>
      <c r="D125" s="14">
        <v>20</v>
      </c>
      <c r="E125" s="16">
        <v>0.15</v>
      </c>
      <c r="F125" s="18">
        <v>0.1</v>
      </c>
      <c r="G125" s="15">
        <v>12.1</v>
      </c>
      <c r="H125" s="16">
        <v>61.5</v>
      </c>
      <c r="I125" s="17">
        <v>5.4</v>
      </c>
      <c r="J125" s="13"/>
      <c r="K125" s="260" t="s">
        <v>23</v>
      </c>
      <c r="L125" s="260"/>
      <c r="M125" s="14">
        <v>30</v>
      </c>
      <c r="N125" s="15">
        <v>2.9</v>
      </c>
      <c r="O125" s="16">
        <v>1.0144439999999999</v>
      </c>
      <c r="P125" s="16">
        <v>15.6</v>
      </c>
      <c r="Q125" s="16">
        <v>79.099999999999994</v>
      </c>
      <c r="R125" s="20"/>
    </row>
    <row r="126" spans="1:18" x14ac:dyDescent="0.25">
      <c r="A126" s="13"/>
      <c r="B126" s="260" t="s">
        <v>35</v>
      </c>
      <c r="C126" s="260"/>
      <c r="D126" s="14">
        <v>20</v>
      </c>
      <c r="E126" s="15">
        <v>1.51</v>
      </c>
      <c r="F126" s="16">
        <v>0.54220000000000002</v>
      </c>
      <c r="G126" s="15">
        <v>9.7200000000000006</v>
      </c>
      <c r="H126" s="16">
        <v>48.64</v>
      </c>
      <c r="I126" s="21"/>
      <c r="J126" s="13">
        <v>395</v>
      </c>
      <c r="K126" s="260" t="s">
        <v>293</v>
      </c>
      <c r="L126" s="260"/>
      <c r="M126" s="14">
        <v>180</v>
      </c>
      <c r="N126" s="15">
        <v>2.6</v>
      </c>
      <c r="O126" s="15">
        <v>2.9444439999999998</v>
      </c>
      <c r="P126" s="15">
        <v>17</v>
      </c>
      <c r="Q126" s="15">
        <v>107.5</v>
      </c>
      <c r="R126" s="20">
        <v>1.7</v>
      </c>
    </row>
    <row r="127" spans="1:18" x14ac:dyDescent="0.25">
      <c r="A127" s="13">
        <v>395</v>
      </c>
      <c r="B127" s="260" t="s">
        <v>24</v>
      </c>
      <c r="C127" s="260"/>
      <c r="D127" s="14">
        <v>150</v>
      </c>
      <c r="E127" s="15">
        <v>2.2000000000000002</v>
      </c>
      <c r="F127" s="15">
        <v>2.4</v>
      </c>
      <c r="G127" s="14">
        <v>14</v>
      </c>
      <c r="H127" s="16">
        <v>87.5</v>
      </c>
      <c r="I127" s="17">
        <v>1.4</v>
      </c>
      <c r="J127" s="13"/>
      <c r="K127" s="260" t="s">
        <v>94</v>
      </c>
      <c r="L127" s="260"/>
      <c r="M127" s="14">
        <v>80</v>
      </c>
      <c r="N127" s="15">
        <v>1.3</v>
      </c>
      <c r="O127" s="15">
        <v>0.4</v>
      </c>
      <c r="P127" s="14">
        <v>20</v>
      </c>
      <c r="Q127" s="16">
        <v>94</v>
      </c>
      <c r="R127" s="20">
        <v>8</v>
      </c>
    </row>
    <row r="128" spans="1:18" x14ac:dyDescent="0.25">
      <c r="A128" s="13"/>
      <c r="B128" s="260" t="s">
        <v>94</v>
      </c>
      <c r="C128" s="260"/>
      <c r="D128" s="14">
        <v>80</v>
      </c>
      <c r="E128" s="15">
        <v>1.3</v>
      </c>
      <c r="F128" s="15">
        <v>0.4</v>
      </c>
      <c r="G128" s="14">
        <v>20</v>
      </c>
      <c r="H128" s="16">
        <v>94</v>
      </c>
      <c r="I128" s="20">
        <v>8</v>
      </c>
      <c r="J128" s="252" t="s">
        <v>26</v>
      </c>
      <c r="K128" s="253"/>
      <c r="L128" s="253"/>
      <c r="M128" s="253"/>
      <c r="N128" s="253"/>
      <c r="O128" s="253"/>
      <c r="P128" s="253"/>
      <c r="Q128" s="253"/>
      <c r="R128" s="255"/>
    </row>
    <row r="129" spans="1:18" x14ac:dyDescent="0.25">
      <c r="A129" s="252" t="s">
        <v>26</v>
      </c>
      <c r="B129" s="253"/>
      <c r="C129" s="253"/>
      <c r="D129" s="253"/>
      <c r="E129" s="253"/>
      <c r="F129" s="253"/>
      <c r="G129" s="253"/>
      <c r="H129" s="253"/>
      <c r="I129" s="255"/>
      <c r="J129" s="22" t="s">
        <v>27</v>
      </c>
      <c r="K129" s="260" t="s">
        <v>95</v>
      </c>
      <c r="L129" s="260"/>
      <c r="M129" s="14">
        <v>100</v>
      </c>
      <c r="N129" s="15">
        <v>0.1</v>
      </c>
      <c r="O129" s="16">
        <v>0</v>
      </c>
      <c r="P129" s="15">
        <v>10.3</v>
      </c>
      <c r="Q129" s="16">
        <v>42</v>
      </c>
      <c r="R129" s="17">
        <v>0.8</v>
      </c>
    </row>
    <row r="130" spans="1:18" x14ac:dyDescent="0.25">
      <c r="A130" s="22" t="s">
        <v>27</v>
      </c>
      <c r="B130" s="260" t="s">
        <v>95</v>
      </c>
      <c r="C130" s="260"/>
      <c r="D130" s="14">
        <v>100</v>
      </c>
      <c r="E130" s="15">
        <v>0.1</v>
      </c>
      <c r="F130" s="16">
        <v>0</v>
      </c>
      <c r="G130" s="15">
        <v>10.3</v>
      </c>
      <c r="H130" s="16">
        <v>42</v>
      </c>
      <c r="I130" s="17">
        <v>0.8</v>
      </c>
      <c r="J130" s="261" t="s">
        <v>29</v>
      </c>
      <c r="K130" s="256"/>
      <c r="L130" s="256"/>
      <c r="M130" s="256"/>
      <c r="N130" s="256"/>
      <c r="O130" s="256"/>
      <c r="P130" s="256"/>
      <c r="Q130" s="256"/>
      <c r="R130" s="257"/>
    </row>
    <row r="131" spans="1:18" x14ac:dyDescent="0.25">
      <c r="A131" s="261" t="s">
        <v>29</v>
      </c>
      <c r="B131" s="256"/>
      <c r="C131" s="256"/>
      <c r="D131" s="256"/>
      <c r="E131" s="256"/>
      <c r="F131" s="256"/>
      <c r="G131" s="256"/>
      <c r="H131" s="256"/>
      <c r="I131" s="257"/>
      <c r="J131" s="30">
        <v>20</v>
      </c>
      <c r="K131" s="209" t="s">
        <v>96</v>
      </c>
      <c r="L131" s="210"/>
      <c r="M131" s="25">
        <v>60</v>
      </c>
      <c r="N131" s="27">
        <v>0.84</v>
      </c>
      <c r="O131" s="26">
        <v>3.1425960000000002</v>
      </c>
      <c r="P131" s="26">
        <v>8.4</v>
      </c>
      <c r="Q131" s="27">
        <v>48.75</v>
      </c>
      <c r="R131" s="28">
        <v>21</v>
      </c>
    </row>
    <row r="132" spans="1:18" x14ac:dyDescent="0.25">
      <c r="A132" s="30">
        <v>20</v>
      </c>
      <c r="B132" s="209" t="s">
        <v>96</v>
      </c>
      <c r="C132" s="210"/>
      <c r="D132" s="25">
        <v>40</v>
      </c>
      <c r="E132" s="27">
        <v>0.56000000000000005</v>
      </c>
      <c r="F132" s="27">
        <v>2.0299999999999998</v>
      </c>
      <c r="G132" s="26">
        <v>5.6</v>
      </c>
      <c r="H132" s="27">
        <v>35.200000000000003</v>
      </c>
      <c r="I132" s="28">
        <v>14</v>
      </c>
      <c r="J132" s="13">
        <v>87</v>
      </c>
      <c r="K132" s="260" t="s">
        <v>97</v>
      </c>
      <c r="L132" s="260"/>
      <c r="M132" s="14">
        <v>200</v>
      </c>
      <c r="N132" s="15">
        <v>6.5</v>
      </c>
      <c r="O132" s="15">
        <v>3.74499</v>
      </c>
      <c r="P132" s="15">
        <v>14.13</v>
      </c>
      <c r="Q132" s="16">
        <v>140.93</v>
      </c>
      <c r="R132" s="20">
        <v>3.8</v>
      </c>
    </row>
    <row r="133" spans="1:18" x14ac:dyDescent="0.25">
      <c r="A133" s="13">
        <v>87</v>
      </c>
      <c r="B133" s="260" t="s">
        <v>97</v>
      </c>
      <c r="C133" s="260"/>
      <c r="D133" s="14">
        <v>150</v>
      </c>
      <c r="E133" s="15">
        <v>4.9000000000000004</v>
      </c>
      <c r="F133" s="15">
        <v>2.8</v>
      </c>
      <c r="G133" s="15">
        <v>10.6</v>
      </c>
      <c r="H133" s="16">
        <v>105.7</v>
      </c>
      <c r="I133" s="20">
        <v>2.9</v>
      </c>
      <c r="J133" s="30">
        <v>278</v>
      </c>
      <c r="K133" s="228" t="s">
        <v>98</v>
      </c>
      <c r="L133" s="228"/>
      <c r="M133" s="25">
        <v>110</v>
      </c>
      <c r="N133" s="26">
        <v>13.1</v>
      </c>
      <c r="O133" s="26">
        <v>6.2439999999999998</v>
      </c>
      <c r="P133" s="26">
        <v>3.24</v>
      </c>
      <c r="Q133" s="27">
        <v>123.6</v>
      </c>
      <c r="R133" s="32">
        <v>1.1000000000000001</v>
      </c>
    </row>
    <row r="134" spans="1:18" x14ac:dyDescent="0.25">
      <c r="A134" s="30">
        <v>278</v>
      </c>
      <c r="B134" s="228" t="s">
        <v>98</v>
      </c>
      <c r="C134" s="228"/>
      <c r="D134" s="25">
        <v>100</v>
      </c>
      <c r="E134" s="26">
        <v>11.2</v>
      </c>
      <c r="F134" s="26">
        <v>5.3</v>
      </c>
      <c r="G134" s="26">
        <v>2.7</v>
      </c>
      <c r="H134" s="27">
        <v>105.4</v>
      </c>
      <c r="I134" s="28">
        <v>0.9</v>
      </c>
      <c r="J134" s="13">
        <v>165</v>
      </c>
      <c r="K134" s="260" t="s">
        <v>99</v>
      </c>
      <c r="L134" s="260"/>
      <c r="M134" s="14">
        <v>115</v>
      </c>
      <c r="N134" s="15">
        <v>4.8</v>
      </c>
      <c r="O134" s="15">
        <v>6.1</v>
      </c>
      <c r="P134" s="15">
        <v>23.3</v>
      </c>
      <c r="Q134" s="16">
        <v>231.98</v>
      </c>
      <c r="R134" s="21"/>
    </row>
    <row r="135" spans="1:18" x14ac:dyDescent="0.25">
      <c r="A135" s="13">
        <v>165</v>
      </c>
      <c r="B135" s="260" t="s">
        <v>99</v>
      </c>
      <c r="C135" s="260"/>
      <c r="D135" s="14">
        <v>105</v>
      </c>
      <c r="E135" s="15">
        <v>4.0999999999999996</v>
      </c>
      <c r="F135" s="15">
        <v>5.2</v>
      </c>
      <c r="G135" s="15">
        <v>21.5</v>
      </c>
      <c r="H135" s="16">
        <v>193.83</v>
      </c>
      <c r="I135" s="20"/>
      <c r="J135" s="13" t="s">
        <v>100</v>
      </c>
      <c r="K135" s="260" t="s">
        <v>101</v>
      </c>
      <c r="L135" s="260"/>
      <c r="M135" s="14">
        <v>180</v>
      </c>
      <c r="N135" s="16">
        <v>0.12</v>
      </c>
      <c r="O135" s="16">
        <v>0</v>
      </c>
      <c r="P135" s="15">
        <v>24.847999999999999</v>
      </c>
      <c r="Q135" s="16">
        <v>103.6</v>
      </c>
      <c r="R135" s="20">
        <v>3.6</v>
      </c>
    </row>
    <row r="136" spans="1:18" x14ac:dyDescent="0.25">
      <c r="A136" s="13" t="s">
        <v>100</v>
      </c>
      <c r="B136" s="260" t="s">
        <v>101</v>
      </c>
      <c r="C136" s="260"/>
      <c r="D136" s="14">
        <v>150</v>
      </c>
      <c r="E136" s="15">
        <v>0.14000000000000001</v>
      </c>
      <c r="F136" s="18">
        <v>0</v>
      </c>
      <c r="G136" s="15">
        <v>20.7</v>
      </c>
      <c r="H136" s="16">
        <v>85.9</v>
      </c>
      <c r="I136" s="23">
        <v>3</v>
      </c>
      <c r="J136" s="13"/>
      <c r="K136" s="260" t="s">
        <v>23</v>
      </c>
      <c r="L136" s="260"/>
      <c r="M136" s="14">
        <v>30</v>
      </c>
      <c r="N136" s="15">
        <v>2.9</v>
      </c>
      <c r="O136" s="16">
        <v>1.01</v>
      </c>
      <c r="P136" s="16">
        <v>15.6</v>
      </c>
      <c r="Q136" s="16">
        <v>79.099999999999994</v>
      </c>
      <c r="R136" s="20"/>
    </row>
    <row r="137" spans="1:18" x14ac:dyDescent="0.25">
      <c r="A137" s="13"/>
      <c r="B137" s="260" t="s">
        <v>36</v>
      </c>
      <c r="C137" s="260"/>
      <c r="D137" s="14">
        <v>20</v>
      </c>
      <c r="E137" s="15">
        <v>1.4</v>
      </c>
      <c r="F137" s="16">
        <v>0.36</v>
      </c>
      <c r="G137" s="15">
        <v>9.9</v>
      </c>
      <c r="H137" s="16">
        <v>45.6</v>
      </c>
      <c r="I137" s="21"/>
      <c r="J137" s="13"/>
      <c r="K137" s="260" t="s">
        <v>36</v>
      </c>
      <c r="L137" s="260"/>
      <c r="M137" s="14">
        <v>25</v>
      </c>
      <c r="N137" s="16">
        <v>1.47</v>
      </c>
      <c r="O137" s="16">
        <v>0.45</v>
      </c>
      <c r="P137" s="16">
        <v>13.11</v>
      </c>
      <c r="Q137" s="16">
        <v>59.634889999999999</v>
      </c>
      <c r="R137" s="20"/>
    </row>
    <row r="138" spans="1:18" x14ac:dyDescent="0.25">
      <c r="A138" s="13"/>
      <c r="B138" s="260" t="s">
        <v>23</v>
      </c>
      <c r="C138" s="260"/>
      <c r="D138" s="14">
        <v>20</v>
      </c>
      <c r="E138" s="15">
        <v>1.53</v>
      </c>
      <c r="F138" s="16">
        <v>0.54220000000000002</v>
      </c>
      <c r="G138" s="15">
        <v>9.7200000000000006</v>
      </c>
      <c r="H138" s="16">
        <v>48.64</v>
      </c>
      <c r="I138" s="21"/>
      <c r="J138" s="252" t="s">
        <v>38</v>
      </c>
      <c r="K138" s="253"/>
      <c r="L138" s="253"/>
      <c r="M138" s="253"/>
      <c r="N138" s="253"/>
      <c r="O138" s="253"/>
      <c r="P138" s="253"/>
      <c r="Q138" s="253"/>
      <c r="R138" s="255"/>
    </row>
    <row r="139" spans="1:18" x14ac:dyDescent="0.25">
      <c r="A139" s="252" t="s">
        <v>38</v>
      </c>
      <c r="B139" s="253"/>
      <c r="C139" s="253"/>
      <c r="D139" s="253"/>
      <c r="E139" s="253"/>
      <c r="F139" s="253"/>
      <c r="G139" s="253"/>
      <c r="H139" s="253"/>
      <c r="I139" s="255"/>
      <c r="J139" s="13"/>
      <c r="K139" s="260" t="s">
        <v>102</v>
      </c>
      <c r="L139" s="260"/>
      <c r="M139" s="14">
        <v>45</v>
      </c>
      <c r="N139" s="15">
        <v>3.1</v>
      </c>
      <c r="O139" s="15">
        <v>6.2</v>
      </c>
      <c r="P139" s="15">
        <v>35.200000000000003</v>
      </c>
      <c r="Q139" s="16">
        <v>195.1</v>
      </c>
      <c r="R139" s="17">
        <v>1.3</v>
      </c>
    </row>
    <row r="140" spans="1:18" x14ac:dyDescent="0.25">
      <c r="A140" s="13"/>
      <c r="B140" s="260" t="s">
        <v>102</v>
      </c>
      <c r="C140" s="260"/>
      <c r="D140" s="14">
        <v>45</v>
      </c>
      <c r="E140" s="15">
        <v>3.1</v>
      </c>
      <c r="F140" s="15">
        <v>6.2</v>
      </c>
      <c r="G140" s="15">
        <v>35.200000000000003</v>
      </c>
      <c r="H140" s="16">
        <v>195.1</v>
      </c>
      <c r="I140" s="17">
        <v>1.3</v>
      </c>
      <c r="J140" s="76">
        <v>401</v>
      </c>
      <c r="K140" s="280" t="s">
        <v>103</v>
      </c>
      <c r="L140" s="280"/>
      <c r="M140" s="14">
        <v>180</v>
      </c>
      <c r="N140" s="15">
        <v>4.8</v>
      </c>
      <c r="O140" s="15">
        <v>4.5999999999999996</v>
      </c>
      <c r="P140" s="15">
        <v>7.2</v>
      </c>
      <c r="Q140" s="16">
        <v>117.8</v>
      </c>
      <c r="R140" s="20">
        <v>1.56</v>
      </c>
    </row>
    <row r="141" spans="1:18" x14ac:dyDescent="0.25">
      <c r="A141" s="47">
        <v>401</v>
      </c>
      <c r="B141" s="315" t="s">
        <v>103</v>
      </c>
      <c r="C141" s="315"/>
      <c r="D141" s="25">
        <v>150</v>
      </c>
      <c r="E141" s="26">
        <v>4.3</v>
      </c>
      <c r="F141" s="26">
        <v>3.7</v>
      </c>
      <c r="G141" s="26">
        <v>6</v>
      </c>
      <c r="H141" s="27">
        <v>95</v>
      </c>
      <c r="I141" s="28">
        <v>1.3</v>
      </c>
      <c r="J141" s="252" t="s">
        <v>42</v>
      </c>
      <c r="K141" s="253"/>
      <c r="L141" s="253"/>
      <c r="M141" s="253"/>
      <c r="N141" s="253"/>
      <c r="O141" s="253"/>
      <c r="P141" s="253"/>
      <c r="Q141" s="253"/>
      <c r="R141" s="255"/>
    </row>
    <row r="142" spans="1:18" x14ac:dyDescent="0.25">
      <c r="A142" s="252" t="s">
        <v>42</v>
      </c>
      <c r="B142" s="253"/>
      <c r="C142" s="253"/>
      <c r="D142" s="253"/>
      <c r="E142" s="253"/>
      <c r="F142" s="253"/>
      <c r="G142" s="253"/>
      <c r="H142" s="253"/>
      <c r="I142" s="255"/>
      <c r="J142" s="30">
        <v>13</v>
      </c>
      <c r="K142" s="260" t="s">
        <v>43</v>
      </c>
      <c r="L142" s="260"/>
      <c r="M142" s="14">
        <v>60</v>
      </c>
      <c r="N142" s="15">
        <v>0.3</v>
      </c>
      <c r="O142" s="15">
        <v>4.4000000000000004</v>
      </c>
      <c r="P142" s="15">
        <v>1.6</v>
      </c>
      <c r="Q142" s="16">
        <v>45.97</v>
      </c>
      <c r="R142" s="17">
        <v>5.0999999999999996</v>
      </c>
    </row>
    <row r="143" spans="1:18" x14ac:dyDescent="0.25">
      <c r="A143" s="30">
        <v>13</v>
      </c>
      <c r="B143" s="260" t="s">
        <v>43</v>
      </c>
      <c r="C143" s="260"/>
      <c r="D143" s="14">
        <v>40</v>
      </c>
      <c r="E143" s="15">
        <v>0.2</v>
      </c>
      <c r="F143" s="15">
        <v>2.9</v>
      </c>
      <c r="G143" s="14">
        <v>1</v>
      </c>
      <c r="H143" s="16">
        <v>30.6</v>
      </c>
      <c r="I143" s="17">
        <v>4.3</v>
      </c>
      <c r="J143" s="13">
        <v>304</v>
      </c>
      <c r="K143" s="260" t="s">
        <v>104</v>
      </c>
      <c r="L143" s="260"/>
      <c r="M143" s="14">
        <v>180</v>
      </c>
      <c r="N143" s="15">
        <v>12.6</v>
      </c>
      <c r="O143" s="15">
        <v>17.8</v>
      </c>
      <c r="P143" s="15">
        <v>23.5</v>
      </c>
      <c r="Q143" s="16">
        <v>318</v>
      </c>
      <c r="R143" s="20">
        <v>0.45</v>
      </c>
    </row>
    <row r="144" spans="1:18" x14ac:dyDescent="0.25">
      <c r="A144" s="13">
        <v>304</v>
      </c>
      <c r="B144" s="260" t="s">
        <v>104</v>
      </c>
      <c r="C144" s="260"/>
      <c r="D144" s="14">
        <v>150</v>
      </c>
      <c r="E144" s="15">
        <v>10.5</v>
      </c>
      <c r="F144" s="15">
        <v>14.8</v>
      </c>
      <c r="G144" s="15">
        <v>19.600000000000001</v>
      </c>
      <c r="H144" s="16">
        <v>265</v>
      </c>
      <c r="I144" s="20">
        <v>0.38</v>
      </c>
      <c r="J144" s="13"/>
      <c r="K144" s="260" t="s">
        <v>36</v>
      </c>
      <c r="L144" s="260"/>
      <c r="M144" s="14">
        <v>25</v>
      </c>
      <c r="N144" s="16">
        <v>1.47</v>
      </c>
      <c r="O144" s="16">
        <v>0.45</v>
      </c>
      <c r="P144" s="16">
        <v>13.11</v>
      </c>
      <c r="Q144" s="16">
        <v>59.634889999999999</v>
      </c>
      <c r="R144" s="20"/>
    </row>
    <row r="145" spans="1:18" x14ac:dyDescent="0.25">
      <c r="A145" s="13"/>
      <c r="B145" s="260" t="s">
        <v>35</v>
      </c>
      <c r="C145" s="260"/>
      <c r="D145" s="14">
        <v>20</v>
      </c>
      <c r="E145" s="15">
        <v>1.51</v>
      </c>
      <c r="F145" s="16">
        <v>0.54220000000000002</v>
      </c>
      <c r="G145" s="15">
        <v>9.7200000000000006</v>
      </c>
      <c r="H145" s="16">
        <v>48.64</v>
      </c>
      <c r="I145" s="21"/>
      <c r="J145" s="13"/>
      <c r="K145" s="260" t="s">
        <v>23</v>
      </c>
      <c r="L145" s="260"/>
      <c r="M145" s="14">
        <v>20</v>
      </c>
      <c r="N145" s="15">
        <v>1.5</v>
      </c>
      <c r="O145" s="16">
        <v>0.54226660000000004</v>
      </c>
      <c r="P145" s="15">
        <v>9.7200000000000006</v>
      </c>
      <c r="Q145" s="16">
        <v>48.64</v>
      </c>
      <c r="R145" s="21"/>
    </row>
    <row r="146" spans="1:18" x14ac:dyDescent="0.25">
      <c r="A146" s="13"/>
      <c r="B146" s="260" t="s">
        <v>36</v>
      </c>
      <c r="C146" s="260"/>
      <c r="D146" s="14">
        <v>20</v>
      </c>
      <c r="E146" s="15">
        <v>1</v>
      </c>
      <c r="F146" s="16">
        <v>0.36</v>
      </c>
      <c r="G146" s="15">
        <v>9.9</v>
      </c>
      <c r="H146" s="16">
        <v>45.6</v>
      </c>
      <c r="I146" s="21"/>
      <c r="J146" s="31" t="s">
        <v>105</v>
      </c>
      <c r="K146" s="260" t="s">
        <v>106</v>
      </c>
      <c r="L146" s="260"/>
      <c r="M146" s="14">
        <v>180</v>
      </c>
      <c r="N146" s="15">
        <v>1.5</v>
      </c>
      <c r="O146" s="15">
        <v>1.6355</v>
      </c>
      <c r="P146" s="15">
        <v>12.1477</v>
      </c>
      <c r="Q146" s="16">
        <v>64.2</v>
      </c>
      <c r="R146" s="20">
        <v>4.5999999999999996</v>
      </c>
    </row>
    <row r="147" spans="1:18" ht="15.75" thickBot="1" x14ac:dyDescent="0.3">
      <c r="A147" s="31" t="s">
        <v>105</v>
      </c>
      <c r="B147" s="260" t="s">
        <v>106</v>
      </c>
      <c r="C147" s="260"/>
      <c r="D147" s="14">
        <v>150</v>
      </c>
      <c r="E147" s="15">
        <v>1</v>
      </c>
      <c r="F147" s="15">
        <v>1.2</v>
      </c>
      <c r="G147" s="15">
        <v>9.1999999999999993</v>
      </c>
      <c r="H147" s="16">
        <v>52.4</v>
      </c>
      <c r="I147" s="17">
        <v>3.8</v>
      </c>
      <c r="J147" s="31"/>
      <c r="K147" s="250" t="s">
        <v>107</v>
      </c>
      <c r="L147" s="249"/>
      <c r="M147" s="14">
        <v>20</v>
      </c>
      <c r="N147" s="16">
        <v>0.16</v>
      </c>
      <c r="O147" s="15">
        <v>0</v>
      </c>
      <c r="P147" s="15">
        <v>9.1999999999999993</v>
      </c>
      <c r="Q147" s="16">
        <v>65</v>
      </c>
      <c r="R147" s="17"/>
    </row>
    <row r="148" spans="1:18" ht="24.75" thickBot="1" x14ac:dyDescent="0.3">
      <c r="A148" s="31"/>
      <c r="B148" s="250" t="s">
        <v>107</v>
      </c>
      <c r="C148" s="249"/>
      <c r="D148" s="14">
        <v>20</v>
      </c>
      <c r="E148" s="16">
        <v>0.16</v>
      </c>
      <c r="F148" s="15">
        <v>0</v>
      </c>
      <c r="G148" s="15">
        <v>9.1999999999999993</v>
      </c>
      <c r="H148" s="16">
        <v>65</v>
      </c>
      <c r="I148" s="17"/>
      <c r="J148" s="242" t="s">
        <v>294</v>
      </c>
      <c r="K148" s="238"/>
      <c r="L148" s="238"/>
      <c r="M148" s="238"/>
      <c r="N148" s="238" t="s">
        <v>11</v>
      </c>
      <c r="O148" s="238"/>
      <c r="P148" s="238"/>
      <c r="Q148" s="237" t="s">
        <v>12</v>
      </c>
      <c r="R148" s="34" t="s">
        <v>13</v>
      </c>
    </row>
    <row r="149" spans="1:18" ht="24" x14ac:dyDescent="0.25">
      <c r="A149" s="242" t="s">
        <v>108</v>
      </c>
      <c r="B149" s="238"/>
      <c r="C149" s="238"/>
      <c r="D149" s="238"/>
      <c r="E149" s="238" t="s">
        <v>11</v>
      </c>
      <c r="F149" s="238"/>
      <c r="G149" s="238"/>
      <c r="H149" s="237" t="s">
        <v>12</v>
      </c>
      <c r="I149" s="34" t="s">
        <v>13</v>
      </c>
      <c r="J149" s="243"/>
      <c r="K149" s="244"/>
      <c r="L149" s="244"/>
      <c r="M149" s="244"/>
      <c r="N149" s="35" t="s">
        <v>14</v>
      </c>
      <c r="O149" s="35" t="s">
        <v>15</v>
      </c>
      <c r="P149" s="35" t="s">
        <v>16</v>
      </c>
      <c r="Q149" s="239"/>
      <c r="R149" s="36" t="s">
        <v>17</v>
      </c>
    </row>
    <row r="150" spans="1:18" ht="15.75" thickBot="1" x14ac:dyDescent="0.3">
      <c r="A150" s="243"/>
      <c r="B150" s="244"/>
      <c r="C150" s="244"/>
      <c r="D150" s="244"/>
      <c r="E150" s="35" t="s">
        <v>14</v>
      </c>
      <c r="F150" s="35" t="s">
        <v>15</v>
      </c>
      <c r="G150" s="35" t="s">
        <v>16</v>
      </c>
      <c r="H150" s="239"/>
      <c r="I150" s="36" t="s">
        <v>17</v>
      </c>
      <c r="J150" s="245"/>
      <c r="K150" s="246"/>
      <c r="L150" s="246"/>
      <c r="M150" s="246"/>
      <c r="N150" s="37">
        <f>N147+N146+N145+N144+N143+N142+N140+N139+N137+N136+N135+N134+N133+N132+N131+N129+N127+N126+N125+N124+N123</f>
        <v>77.34</v>
      </c>
      <c r="O150" s="37">
        <f>O147+O146+O145+O144+O143+O142+O140+O139+O137+O136+O135+O134+O133+O132+O131+O129+O127+O126+O125+O124+O123</f>
        <v>73.447080600000007</v>
      </c>
      <c r="P150" s="37">
        <f>P147+P146+P145+P144+P143+P142+P140+P139+P137+P136+P135+P134+P133+P132+P131+P129+P127+P126+P125+P124+P123</f>
        <v>303.62570000000011</v>
      </c>
      <c r="Q150" s="37">
        <f>Q147+Q146+Q145+Q144+Q143+Q142+Q140+Q139+Q137+Q136+Q135+Q134+Q133+Q132+Q131+Q129+Q127+Q126+Q125+Q124+Q123</f>
        <v>2352.0097799999999</v>
      </c>
      <c r="R150" s="37">
        <f>R147+R146+R145+R144+R143+R142+R140+R139+R137+R136+R135+R134+R133+R132+R131+R129+R127+R126+R125+R124+R123</f>
        <v>58.960000000000008</v>
      </c>
    </row>
    <row r="151" spans="1:18" ht="15.75" thickBot="1" x14ac:dyDescent="0.3">
      <c r="A151" s="245"/>
      <c r="B151" s="246"/>
      <c r="C151" s="246"/>
      <c r="D151" s="246"/>
      <c r="E151" s="37">
        <f>E148+E147+E146+E145+E144+E143+E141+E140+E138+E137+E136+E135+E134+E133+E132+E130+E128+E127+E126+E125+E124</f>
        <v>62.16</v>
      </c>
      <c r="F151" s="37">
        <f>F148+F147+F146+F145+F144+F143+F141+F140+F138+F137+F136+F135+F134+F133+F132+F130+F128+F127+F126+F125+F124</f>
        <v>58.876599999999996</v>
      </c>
      <c r="G151" s="37">
        <f>G148+G147+G146+G145+G144+G143+G141+G140+G138+G137+G136+G135+G134+G133+G132+G130+G128+G127+G126+G125+G124</f>
        <v>255.16</v>
      </c>
      <c r="H151" s="37">
        <f>H148+H147+H146+H145+H144+H143+H141+H140+H138+H137+H136+H135+H134+H133+H132+H130+H128+H127+H126+H125+H124</f>
        <v>1939.2500000000002</v>
      </c>
      <c r="I151" s="38">
        <f>I148+I147+I146+I145+I144+I143+I141+I140+I138+I137+I136+I135+I134+I133+I132+I130+I128+I127+I126+I125+I124</f>
        <v>47.68</v>
      </c>
      <c r="J151" s="44"/>
      <c r="K151" s="45"/>
      <c r="L151" s="45"/>
      <c r="M151" s="45"/>
      <c r="N151" s="46"/>
      <c r="O151" s="46"/>
      <c r="P151" s="46"/>
      <c r="Q151" s="46"/>
      <c r="R151" s="46"/>
    </row>
    <row r="152" spans="1:18" ht="15.75" thickBot="1" x14ac:dyDescent="0.3">
      <c r="A152" s="44"/>
      <c r="B152" s="45"/>
      <c r="C152" s="45"/>
      <c r="D152" s="45"/>
      <c r="E152" s="46"/>
      <c r="F152" s="46"/>
      <c r="G152" s="46"/>
      <c r="H152" s="46"/>
      <c r="I152" s="46"/>
      <c r="J152" s="230" t="s">
        <v>295</v>
      </c>
      <c r="K152" s="219"/>
      <c r="L152" s="219"/>
      <c r="M152" s="219"/>
      <c r="N152" s="219"/>
      <c r="O152" s="219"/>
      <c r="P152" s="219"/>
      <c r="Q152" s="219"/>
      <c r="R152" s="231"/>
    </row>
    <row r="153" spans="1:18" x14ac:dyDescent="0.25">
      <c r="A153" s="281" t="s">
        <v>109</v>
      </c>
      <c r="B153" s="282"/>
      <c r="C153" s="282"/>
      <c r="D153" s="282"/>
      <c r="E153" s="282"/>
      <c r="F153" s="282"/>
      <c r="G153" s="282"/>
      <c r="H153" s="282"/>
      <c r="I153" s="283"/>
      <c r="J153" s="77">
        <v>5</v>
      </c>
      <c r="K153" s="78" t="s">
        <v>1</v>
      </c>
      <c r="L153" s="79">
        <v>5</v>
      </c>
      <c r="M153" s="80"/>
      <c r="N153" s="80"/>
      <c r="O153" s="80"/>
      <c r="P153" s="80"/>
      <c r="Q153" s="81"/>
      <c r="R153" s="82"/>
    </row>
    <row r="154" spans="1:18" x14ac:dyDescent="0.25">
      <c r="A154" s="1">
        <v>5</v>
      </c>
      <c r="B154" s="5" t="s">
        <v>1</v>
      </c>
      <c r="C154" s="6">
        <v>5</v>
      </c>
      <c r="D154" s="2"/>
      <c r="E154" s="2"/>
      <c r="F154" s="2"/>
      <c r="G154" s="2"/>
      <c r="H154" s="3"/>
      <c r="I154" s="4"/>
      <c r="J154" s="1"/>
      <c r="K154" s="5" t="s">
        <v>2</v>
      </c>
      <c r="L154" s="6">
        <v>1</v>
      </c>
      <c r="M154" s="2"/>
      <c r="N154" s="2"/>
      <c r="O154" s="2"/>
      <c r="P154" s="2"/>
      <c r="Q154" s="3"/>
      <c r="R154" s="4"/>
    </row>
    <row r="155" spans="1:18" x14ac:dyDescent="0.25">
      <c r="A155" s="1"/>
      <c r="B155" s="5" t="s">
        <v>2</v>
      </c>
      <c r="C155" s="6">
        <v>1</v>
      </c>
      <c r="D155" s="2"/>
      <c r="E155" s="2"/>
      <c r="F155" s="2"/>
      <c r="G155" s="2"/>
      <c r="H155" s="3"/>
      <c r="I155" s="4"/>
      <c r="J155" s="1"/>
      <c r="K155" s="5" t="s">
        <v>3</v>
      </c>
      <c r="L155" s="7" t="s">
        <v>4</v>
      </c>
      <c r="M155" s="262" t="s">
        <v>5</v>
      </c>
      <c r="N155" s="262"/>
      <c r="O155" s="262"/>
      <c r="P155" s="262"/>
      <c r="Q155" s="262"/>
      <c r="R155" s="4"/>
    </row>
    <row r="156" spans="1:18" x14ac:dyDescent="0.25">
      <c r="A156" s="1"/>
      <c r="B156" s="5" t="s">
        <v>3</v>
      </c>
      <c r="C156" s="7" t="s">
        <v>4</v>
      </c>
      <c r="D156" s="262" t="s">
        <v>5</v>
      </c>
      <c r="E156" s="262"/>
      <c r="F156" s="262"/>
      <c r="G156" s="262"/>
      <c r="H156" s="262"/>
      <c r="I156" s="4"/>
      <c r="J156" s="1"/>
      <c r="K156" s="8" t="s">
        <v>6</v>
      </c>
      <c r="L156" s="9" t="s">
        <v>292</v>
      </c>
      <c r="M156" s="2"/>
      <c r="N156" s="2"/>
      <c r="O156" s="2"/>
      <c r="P156" s="2"/>
      <c r="Q156" s="3"/>
      <c r="R156" s="4"/>
    </row>
    <row r="157" spans="1:18" x14ac:dyDescent="0.25">
      <c r="A157" s="1"/>
      <c r="B157" s="8" t="s">
        <v>6</v>
      </c>
      <c r="C157" s="9" t="s">
        <v>7</v>
      </c>
      <c r="D157" s="2"/>
      <c r="E157" s="2"/>
      <c r="F157" s="2"/>
      <c r="G157" s="2"/>
      <c r="H157" s="3"/>
      <c r="I157" s="4"/>
      <c r="J157" s="1"/>
      <c r="K157" s="2"/>
      <c r="L157" s="2"/>
      <c r="M157" s="2"/>
      <c r="N157" s="2"/>
      <c r="O157" s="2"/>
      <c r="P157" s="2"/>
      <c r="Q157" s="3"/>
      <c r="R157" s="4"/>
    </row>
    <row r="158" spans="1:18" ht="25.5" x14ac:dyDescent="0.25">
      <c r="A158" s="1"/>
      <c r="B158" s="2"/>
      <c r="C158" s="2"/>
      <c r="D158" s="2"/>
      <c r="E158" s="2"/>
      <c r="F158" s="2"/>
      <c r="G158" s="2"/>
      <c r="H158" s="3"/>
      <c r="I158" s="4"/>
      <c r="J158" s="233" t="s">
        <v>8</v>
      </c>
      <c r="K158" s="234" t="s">
        <v>9</v>
      </c>
      <c r="L158" s="234"/>
      <c r="M158" s="234" t="s">
        <v>10</v>
      </c>
      <c r="N158" s="234" t="s">
        <v>11</v>
      </c>
      <c r="O158" s="234"/>
      <c r="P158" s="234"/>
      <c r="Q158" s="235" t="s">
        <v>12</v>
      </c>
      <c r="R158" s="12" t="s">
        <v>13</v>
      </c>
    </row>
    <row r="159" spans="1:18" ht="25.5" x14ac:dyDescent="0.25">
      <c r="A159" s="233" t="s">
        <v>8</v>
      </c>
      <c r="B159" s="234" t="s">
        <v>9</v>
      </c>
      <c r="C159" s="234"/>
      <c r="D159" s="234" t="s">
        <v>10</v>
      </c>
      <c r="E159" s="234" t="s">
        <v>11</v>
      </c>
      <c r="F159" s="234"/>
      <c r="G159" s="234"/>
      <c r="H159" s="235" t="s">
        <v>12</v>
      </c>
      <c r="I159" s="12" t="s">
        <v>13</v>
      </c>
      <c r="J159" s="233"/>
      <c r="K159" s="234"/>
      <c r="L159" s="234"/>
      <c r="M159" s="234"/>
      <c r="N159" s="11" t="s">
        <v>14</v>
      </c>
      <c r="O159" s="11" t="s">
        <v>15</v>
      </c>
      <c r="P159" s="11" t="s">
        <v>16</v>
      </c>
      <c r="Q159" s="235"/>
      <c r="R159" s="12" t="s">
        <v>17</v>
      </c>
    </row>
    <row r="160" spans="1:18" x14ac:dyDescent="0.25">
      <c r="A160" s="233"/>
      <c r="B160" s="234"/>
      <c r="C160" s="234"/>
      <c r="D160" s="234"/>
      <c r="E160" s="11" t="s">
        <v>14</v>
      </c>
      <c r="F160" s="11" t="s">
        <v>15</v>
      </c>
      <c r="G160" s="11" t="s">
        <v>16</v>
      </c>
      <c r="H160" s="235"/>
      <c r="I160" s="12" t="s">
        <v>17</v>
      </c>
      <c r="J160" s="252" t="s">
        <v>18</v>
      </c>
      <c r="K160" s="253"/>
      <c r="L160" s="253"/>
      <c r="M160" s="253"/>
      <c r="N160" s="253"/>
      <c r="O160" s="253"/>
      <c r="P160" s="253"/>
      <c r="Q160" s="253"/>
      <c r="R160" s="255"/>
    </row>
    <row r="161" spans="1:18" x14ac:dyDescent="0.25">
      <c r="A161" s="252" t="s">
        <v>18</v>
      </c>
      <c r="B161" s="253"/>
      <c r="C161" s="253"/>
      <c r="D161" s="253"/>
      <c r="E161" s="253"/>
      <c r="F161" s="253"/>
      <c r="G161" s="253"/>
      <c r="H161" s="253"/>
      <c r="I161" s="255"/>
      <c r="J161" s="13" t="s">
        <v>19</v>
      </c>
      <c r="K161" s="260" t="s">
        <v>296</v>
      </c>
      <c r="L161" s="260"/>
      <c r="M161" s="14">
        <v>200</v>
      </c>
      <c r="N161" s="15">
        <v>5.0999999999999996</v>
      </c>
      <c r="O161" s="15">
        <v>9.8439999999999994</v>
      </c>
      <c r="P161" s="15">
        <v>26</v>
      </c>
      <c r="Q161" s="15">
        <v>275.8</v>
      </c>
      <c r="R161" s="20">
        <v>2</v>
      </c>
    </row>
    <row r="162" spans="1:18" x14ac:dyDescent="0.25">
      <c r="A162" s="13" t="s">
        <v>19</v>
      </c>
      <c r="B162" s="260" t="s">
        <v>110</v>
      </c>
      <c r="C162" s="260"/>
      <c r="D162" s="14">
        <v>150</v>
      </c>
      <c r="E162" s="15">
        <v>3.8</v>
      </c>
      <c r="F162" s="15">
        <v>7.2</v>
      </c>
      <c r="G162" s="15">
        <v>19.399999999999999</v>
      </c>
      <c r="H162" s="16">
        <v>203</v>
      </c>
      <c r="I162" s="17">
        <v>1.5</v>
      </c>
      <c r="J162" s="31"/>
      <c r="K162" s="260" t="s">
        <v>21</v>
      </c>
      <c r="L162" s="260"/>
      <c r="M162" s="14">
        <v>15</v>
      </c>
      <c r="N162" s="15">
        <v>3.8</v>
      </c>
      <c r="O162" s="15">
        <v>3.9444439999999998</v>
      </c>
      <c r="P162" s="18">
        <v>4.8</v>
      </c>
      <c r="Q162" s="16">
        <v>60</v>
      </c>
      <c r="R162" s="17">
        <v>0.1</v>
      </c>
    </row>
    <row r="163" spans="1:18" x14ac:dyDescent="0.25">
      <c r="A163" s="31"/>
      <c r="B163" s="260" t="s">
        <v>21</v>
      </c>
      <c r="C163" s="260"/>
      <c r="D163" s="14">
        <v>15</v>
      </c>
      <c r="E163" s="15">
        <v>3.8</v>
      </c>
      <c r="F163" s="15">
        <v>3.9</v>
      </c>
      <c r="G163" s="18">
        <v>4.8</v>
      </c>
      <c r="H163" s="16">
        <v>60</v>
      </c>
      <c r="I163" s="17">
        <v>0.1</v>
      </c>
      <c r="J163" s="19"/>
      <c r="K163" s="260" t="s">
        <v>22</v>
      </c>
      <c r="L163" s="260"/>
      <c r="M163" s="14">
        <v>10</v>
      </c>
      <c r="N163" s="15">
        <v>0.1</v>
      </c>
      <c r="O163" s="15">
        <v>7.8440000000000003</v>
      </c>
      <c r="P163" s="15">
        <v>0.1</v>
      </c>
      <c r="Q163" s="16">
        <v>70.900000000000006</v>
      </c>
      <c r="R163" s="21"/>
    </row>
    <row r="164" spans="1:18" x14ac:dyDescent="0.25">
      <c r="A164" s="19"/>
      <c r="B164" s="260" t="s">
        <v>22</v>
      </c>
      <c r="C164" s="260"/>
      <c r="D164" s="14">
        <v>7</v>
      </c>
      <c r="E164" s="16">
        <v>7.0000000000000007E-2</v>
      </c>
      <c r="F164" s="16">
        <v>5.5</v>
      </c>
      <c r="G164" s="16">
        <v>7.0000000000000007E-2</v>
      </c>
      <c r="H164" s="16">
        <v>49.6</v>
      </c>
      <c r="I164" s="20"/>
      <c r="J164" s="13"/>
      <c r="K164" s="260" t="s">
        <v>35</v>
      </c>
      <c r="L164" s="260"/>
      <c r="M164" s="14">
        <v>30</v>
      </c>
      <c r="N164" s="15">
        <v>2.9</v>
      </c>
      <c r="O164" s="16">
        <v>1.01</v>
      </c>
      <c r="P164" s="16">
        <v>15.6</v>
      </c>
      <c r="Q164" s="16">
        <v>79.099999999999994</v>
      </c>
      <c r="R164" s="20"/>
    </row>
    <row r="165" spans="1:18" x14ac:dyDescent="0.25">
      <c r="A165" s="13"/>
      <c r="B165" s="260" t="s">
        <v>23</v>
      </c>
      <c r="C165" s="260"/>
      <c r="D165" s="14">
        <v>20</v>
      </c>
      <c r="E165" s="15">
        <v>1.51</v>
      </c>
      <c r="F165" s="16">
        <v>0.54220000000000002</v>
      </c>
      <c r="G165" s="15">
        <v>9.7200000000000006</v>
      </c>
      <c r="H165" s="16">
        <v>48.64</v>
      </c>
      <c r="I165" s="21"/>
      <c r="J165" s="19">
        <v>397</v>
      </c>
      <c r="K165" s="260" t="s">
        <v>52</v>
      </c>
      <c r="L165" s="260"/>
      <c r="M165" s="14">
        <v>180</v>
      </c>
      <c r="N165" s="15">
        <v>3.3</v>
      </c>
      <c r="O165" s="15">
        <v>3.43336</v>
      </c>
      <c r="P165" s="15">
        <v>23</v>
      </c>
      <c r="Q165" s="16">
        <v>109.6</v>
      </c>
      <c r="R165" s="20">
        <v>1.2</v>
      </c>
    </row>
    <row r="166" spans="1:18" x14ac:dyDescent="0.25">
      <c r="A166" s="19">
        <v>397</v>
      </c>
      <c r="B166" s="260" t="s">
        <v>52</v>
      </c>
      <c r="C166" s="260"/>
      <c r="D166" s="14">
        <v>150</v>
      </c>
      <c r="E166" s="15">
        <v>2.8</v>
      </c>
      <c r="F166" s="15">
        <v>2.9</v>
      </c>
      <c r="G166" s="15">
        <v>18.8</v>
      </c>
      <c r="H166" s="16">
        <v>91</v>
      </c>
      <c r="I166" s="23">
        <v>1</v>
      </c>
      <c r="J166" s="13"/>
      <c r="K166" s="260" t="s">
        <v>111</v>
      </c>
      <c r="L166" s="260"/>
      <c r="M166" s="14">
        <v>50</v>
      </c>
      <c r="N166" s="16">
        <v>0.33</v>
      </c>
      <c r="O166" s="48">
        <v>5.0000000000000001E-3</v>
      </c>
      <c r="P166" s="16">
        <v>4.0999999999999996</v>
      </c>
      <c r="Q166" s="16">
        <v>23.6</v>
      </c>
      <c r="R166" s="20">
        <v>30</v>
      </c>
    </row>
    <row r="167" spans="1:18" x14ac:dyDescent="0.25">
      <c r="A167" s="13"/>
      <c r="B167" s="260" t="s">
        <v>111</v>
      </c>
      <c r="C167" s="260"/>
      <c r="D167" s="14">
        <v>50</v>
      </c>
      <c r="E167" s="16">
        <v>0.33</v>
      </c>
      <c r="F167" s="48">
        <v>5.0000000000000001E-3</v>
      </c>
      <c r="G167" s="16">
        <v>4.0999999999999996</v>
      </c>
      <c r="H167" s="16">
        <v>23.6</v>
      </c>
      <c r="I167" s="20">
        <v>30</v>
      </c>
      <c r="J167" s="252" t="s">
        <v>26</v>
      </c>
      <c r="K167" s="253"/>
      <c r="L167" s="253"/>
      <c r="M167" s="253"/>
      <c r="N167" s="253"/>
      <c r="O167" s="253"/>
      <c r="P167" s="253"/>
      <c r="Q167" s="253"/>
      <c r="R167" s="255"/>
    </row>
    <row r="168" spans="1:18" x14ac:dyDescent="0.25">
      <c r="A168" s="252" t="s">
        <v>26</v>
      </c>
      <c r="B168" s="253"/>
      <c r="C168" s="253"/>
      <c r="D168" s="253"/>
      <c r="E168" s="253"/>
      <c r="F168" s="253"/>
      <c r="G168" s="253"/>
      <c r="H168" s="253"/>
      <c r="I168" s="255"/>
      <c r="J168" s="22" t="s">
        <v>27</v>
      </c>
      <c r="K168" s="260" t="s">
        <v>54</v>
      </c>
      <c r="L168" s="260"/>
      <c r="M168" s="14">
        <v>100</v>
      </c>
      <c r="N168" s="15">
        <v>0.1</v>
      </c>
      <c r="O168" s="18">
        <v>0</v>
      </c>
      <c r="P168" s="15">
        <v>10.3</v>
      </c>
      <c r="Q168" s="16">
        <v>42</v>
      </c>
      <c r="R168" s="17">
        <v>0.8</v>
      </c>
    </row>
    <row r="169" spans="1:18" x14ac:dyDescent="0.25">
      <c r="A169" s="22" t="s">
        <v>27</v>
      </c>
      <c r="B169" s="260" t="s">
        <v>54</v>
      </c>
      <c r="C169" s="260"/>
      <c r="D169" s="14">
        <v>100</v>
      </c>
      <c r="E169" s="15">
        <v>0.1</v>
      </c>
      <c r="F169" s="18"/>
      <c r="G169" s="15">
        <v>10.3</v>
      </c>
      <c r="H169" s="16">
        <v>42</v>
      </c>
      <c r="I169" s="17">
        <v>0.8</v>
      </c>
      <c r="J169" s="261" t="s">
        <v>29</v>
      </c>
      <c r="K169" s="256"/>
      <c r="L169" s="256"/>
      <c r="M169" s="256"/>
      <c r="N169" s="256"/>
      <c r="O169" s="256"/>
      <c r="P169" s="256"/>
      <c r="Q169" s="256"/>
      <c r="R169" s="257"/>
    </row>
    <row r="170" spans="1:18" x14ac:dyDescent="0.25">
      <c r="A170" s="261" t="s">
        <v>29</v>
      </c>
      <c r="B170" s="256"/>
      <c r="C170" s="256"/>
      <c r="D170" s="256"/>
      <c r="E170" s="256"/>
      <c r="F170" s="256"/>
      <c r="G170" s="256"/>
      <c r="H170" s="256"/>
      <c r="I170" s="257"/>
      <c r="J170" s="30">
        <v>34</v>
      </c>
      <c r="K170" s="228" t="s">
        <v>112</v>
      </c>
      <c r="L170" s="228"/>
      <c r="M170" s="25">
        <v>60</v>
      </c>
      <c r="N170" s="26">
        <v>0.9</v>
      </c>
      <c r="O170" s="26">
        <v>5.944</v>
      </c>
      <c r="P170" s="25">
        <v>4.5</v>
      </c>
      <c r="Q170" s="27">
        <v>74.400000000000006</v>
      </c>
      <c r="R170" s="32">
        <v>4</v>
      </c>
    </row>
    <row r="171" spans="1:18" x14ac:dyDescent="0.25">
      <c r="A171" s="30">
        <v>34</v>
      </c>
      <c r="B171" s="260" t="s">
        <v>112</v>
      </c>
      <c r="C171" s="260"/>
      <c r="D171" s="14">
        <v>40</v>
      </c>
      <c r="E171" s="15">
        <v>0.6</v>
      </c>
      <c r="F171" s="15">
        <v>3.9</v>
      </c>
      <c r="G171" s="14">
        <v>3</v>
      </c>
      <c r="H171" s="16">
        <v>49.6</v>
      </c>
      <c r="I171" s="17">
        <v>3.6</v>
      </c>
      <c r="J171" s="30">
        <v>76</v>
      </c>
      <c r="K171" s="228" t="s">
        <v>297</v>
      </c>
      <c r="L171" s="228"/>
      <c r="M171" s="25">
        <v>200</v>
      </c>
      <c r="N171" s="27">
        <v>5.93</v>
      </c>
      <c r="O171" s="26">
        <v>7.9444400000000002</v>
      </c>
      <c r="P171" s="27">
        <v>7.5</v>
      </c>
      <c r="Q171" s="27">
        <v>150</v>
      </c>
      <c r="R171" s="32">
        <v>6.18</v>
      </c>
    </row>
    <row r="172" spans="1:18" x14ac:dyDescent="0.25">
      <c r="A172" s="13">
        <v>76</v>
      </c>
      <c r="B172" s="260" t="s">
        <v>113</v>
      </c>
      <c r="C172" s="260"/>
      <c r="D172" s="14">
        <v>165</v>
      </c>
      <c r="E172" s="15">
        <v>4.9000000000000004</v>
      </c>
      <c r="F172" s="15">
        <v>6.5</v>
      </c>
      <c r="G172" s="15">
        <v>6.1</v>
      </c>
      <c r="H172" s="16">
        <v>122.2</v>
      </c>
      <c r="I172" s="20">
        <v>5.0999999999999996</v>
      </c>
      <c r="J172" s="13" t="s">
        <v>114</v>
      </c>
      <c r="K172" s="260" t="s">
        <v>115</v>
      </c>
      <c r="L172" s="260"/>
      <c r="M172" s="14">
        <v>90</v>
      </c>
      <c r="N172" s="15">
        <v>7.5</v>
      </c>
      <c r="O172" s="15">
        <v>5.1440000000000001</v>
      </c>
      <c r="P172" s="15">
        <v>6.3</v>
      </c>
      <c r="Q172" s="16">
        <v>128</v>
      </c>
      <c r="R172" s="20">
        <v>2.2999999999999998</v>
      </c>
    </row>
    <row r="173" spans="1:18" x14ac:dyDescent="0.25">
      <c r="A173" s="13" t="s">
        <v>114</v>
      </c>
      <c r="B173" s="260" t="s">
        <v>115</v>
      </c>
      <c r="C173" s="260"/>
      <c r="D173" s="14">
        <v>70</v>
      </c>
      <c r="E173" s="15">
        <v>5.4</v>
      </c>
      <c r="F173" s="15">
        <v>3.1</v>
      </c>
      <c r="G173" s="15">
        <v>4.2</v>
      </c>
      <c r="H173" s="16">
        <v>89.82</v>
      </c>
      <c r="I173" s="17">
        <v>1.8</v>
      </c>
      <c r="J173" s="13">
        <v>321</v>
      </c>
      <c r="K173" s="260" t="s">
        <v>87</v>
      </c>
      <c r="L173" s="260"/>
      <c r="M173" s="14">
        <v>110</v>
      </c>
      <c r="N173" s="15">
        <v>2.2000000000000002</v>
      </c>
      <c r="O173" s="15">
        <v>5.0999999999999996</v>
      </c>
      <c r="P173" s="15">
        <v>12.8</v>
      </c>
      <c r="Q173" s="16">
        <v>116</v>
      </c>
      <c r="R173" s="20">
        <v>6</v>
      </c>
    </row>
    <row r="174" spans="1:18" x14ac:dyDescent="0.25">
      <c r="A174" s="13">
        <v>321</v>
      </c>
      <c r="B174" s="260" t="s">
        <v>87</v>
      </c>
      <c r="C174" s="260"/>
      <c r="D174" s="14">
        <v>100</v>
      </c>
      <c r="E174" s="15">
        <v>2</v>
      </c>
      <c r="F174" s="15">
        <v>4.9000000000000004</v>
      </c>
      <c r="G174" s="15">
        <v>11.6</v>
      </c>
      <c r="H174" s="16">
        <v>106</v>
      </c>
      <c r="I174" s="17">
        <v>5.5</v>
      </c>
      <c r="J174" s="30">
        <v>376</v>
      </c>
      <c r="K174" s="209" t="s">
        <v>116</v>
      </c>
      <c r="L174" s="210"/>
      <c r="M174" s="25">
        <v>180</v>
      </c>
      <c r="N174" s="27">
        <v>0.38</v>
      </c>
      <c r="O174" s="27">
        <v>1.2E-2</v>
      </c>
      <c r="P174" s="27">
        <v>25</v>
      </c>
      <c r="Q174" s="27">
        <v>101.76</v>
      </c>
      <c r="R174" s="28">
        <v>5.5</v>
      </c>
    </row>
    <row r="175" spans="1:18" x14ac:dyDescent="0.25">
      <c r="A175" s="13">
        <v>376</v>
      </c>
      <c r="B175" s="250" t="s">
        <v>116</v>
      </c>
      <c r="C175" s="249"/>
      <c r="D175" s="14">
        <v>150</v>
      </c>
      <c r="E175" s="16">
        <v>0.33</v>
      </c>
      <c r="F175" s="16">
        <v>0.01</v>
      </c>
      <c r="G175" s="16">
        <v>20.83</v>
      </c>
      <c r="H175" s="16">
        <v>84.8</v>
      </c>
      <c r="I175" s="20">
        <v>4.5999999999999996</v>
      </c>
      <c r="J175" s="13"/>
      <c r="K175" s="260" t="s">
        <v>23</v>
      </c>
      <c r="L175" s="260"/>
      <c r="M175" s="14">
        <v>30</v>
      </c>
      <c r="N175" s="15">
        <v>2.9</v>
      </c>
      <c r="O175" s="16">
        <v>1.01</v>
      </c>
      <c r="P175" s="16">
        <v>15.6</v>
      </c>
      <c r="Q175" s="16">
        <v>79.099999999999994</v>
      </c>
      <c r="R175" s="20"/>
    </row>
    <row r="176" spans="1:18" x14ac:dyDescent="0.25">
      <c r="A176" s="13"/>
      <c r="B176" s="260" t="s">
        <v>36</v>
      </c>
      <c r="C176" s="260"/>
      <c r="D176" s="14">
        <v>20</v>
      </c>
      <c r="E176" s="15">
        <v>1.4</v>
      </c>
      <c r="F176" s="16">
        <v>0.36</v>
      </c>
      <c r="G176" s="15">
        <v>9.9</v>
      </c>
      <c r="H176" s="16">
        <v>45.6</v>
      </c>
      <c r="I176" s="21"/>
      <c r="J176" s="13"/>
      <c r="K176" s="260" t="s">
        <v>36</v>
      </c>
      <c r="L176" s="260"/>
      <c r="M176" s="14">
        <v>25</v>
      </c>
      <c r="N176" s="16">
        <v>1.47</v>
      </c>
      <c r="O176" s="16">
        <v>0.45</v>
      </c>
      <c r="P176" s="16">
        <v>13.11</v>
      </c>
      <c r="Q176" s="16">
        <v>59.634889999999999</v>
      </c>
      <c r="R176" s="20"/>
    </row>
    <row r="177" spans="1:18" x14ac:dyDescent="0.25">
      <c r="A177" s="13"/>
      <c r="B177" s="260" t="s">
        <v>23</v>
      </c>
      <c r="C177" s="260"/>
      <c r="D177" s="14">
        <v>20</v>
      </c>
      <c r="E177" s="15">
        <v>1.53</v>
      </c>
      <c r="F177" s="16">
        <v>0.54220000000000002</v>
      </c>
      <c r="G177" s="15">
        <v>9.7200000000000006</v>
      </c>
      <c r="H177" s="16">
        <v>48.64</v>
      </c>
      <c r="I177" s="21"/>
      <c r="J177" s="252" t="s">
        <v>38</v>
      </c>
      <c r="K177" s="253"/>
      <c r="L177" s="253"/>
      <c r="M177" s="253"/>
      <c r="N177" s="253"/>
      <c r="O177" s="253"/>
      <c r="P177" s="253"/>
      <c r="Q177" s="253"/>
      <c r="R177" s="255"/>
    </row>
    <row r="178" spans="1:18" x14ac:dyDescent="0.25">
      <c r="A178" s="252" t="s">
        <v>38</v>
      </c>
      <c r="B178" s="253"/>
      <c r="C178" s="253"/>
      <c r="D178" s="253"/>
      <c r="E178" s="253"/>
      <c r="F178" s="253"/>
      <c r="G178" s="253"/>
      <c r="H178" s="253"/>
      <c r="I178" s="255"/>
      <c r="J178" s="30">
        <v>738</v>
      </c>
      <c r="K178" s="228" t="s">
        <v>298</v>
      </c>
      <c r="L178" s="228"/>
      <c r="M178" s="25">
        <v>70</v>
      </c>
      <c r="N178" s="26">
        <v>3.9</v>
      </c>
      <c r="O178" s="26">
        <v>2.1440000000000001</v>
      </c>
      <c r="P178" s="27">
        <v>33.6</v>
      </c>
      <c r="Q178" s="27">
        <v>185.2</v>
      </c>
      <c r="R178" s="32">
        <v>0.56999999999999995</v>
      </c>
    </row>
    <row r="179" spans="1:18" x14ac:dyDescent="0.25">
      <c r="A179" s="30">
        <v>738</v>
      </c>
      <c r="B179" s="228" t="s">
        <v>117</v>
      </c>
      <c r="C179" s="228"/>
      <c r="D179" s="25">
        <v>60</v>
      </c>
      <c r="E179" s="26">
        <v>3.3</v>
      </c>
      <c r="F179" s="26">
        <v>1.8</v>
      </c>
      <c r="G179" s="26">
        <v>28.8</v>
      </c>
      <c r="H179" s="27">
        <v>157.19999999999999</v>
      </c>
      <c r="I179" s="28">
        <v>0.5</v>
      </c>
      <c r="J179" s="19">
        <v>401</v>
      </c>
      <c r="K179" s="260" t="s">
        <v>118</v>
      </c>
      <c r="L179" s="260"/>
      <c r="M179" s="14">
        <v>180</v>
      </c>
      <c r="N179" s="15">
        <v>5.6</v>
      </c>
      <c r="O179" s="15">
        <v>4.6444000000000001</v>
      </c>
      <c r="P179" s="15">
        <v>8.1999999999999993</v>
      </c>
      <c r="Q179" s="16">
        <v>119.2</v>
      </c>
      <c r="R179" s="20">
        <v>1.56</v>
      </c>
    </row>
    <row r="180" spans="1:18" x14ac:dyDescent="0.25">
      <c r="A180" s="24">
        <v>401</v>
      </c>
      <c r="B180" s="260" t="s">
        <v>118</v>
      </c>
      <c r="C180" s="260"/>
      <c r="D180" s="14">
        <v>150</v>
      </c>
      <c r="E180" s="15">
        <v>4.3</v>
      </c>
      <c r="F180" s="15">
        <v>3.7</v>
      </c>
      <c r="G180" s="15">
        <v>6.7</v>
      </c>
      <c r="H180" s="16">
        <v>98</v>
      </c>
      <c r="I180" s="17">
        <v>1.3</v>
      </c>
      <c r="J180" s="252" t="s">
        <v>42</v>
      </c>
      <c r="K180" s="253"/>
      <c r="L180" s="253"/>
      <c r="M180" s="253"/>
      <c r="N180" s="253"/>
      <c r="O180" s="253"/>
      <c r="P180" s="253"/>
      <c r="Q180" s="253"/>
      <c r="R180" s="255"/>
    </row>
    <row r="181" spans="1:18" x14ac:dyDescent="0.25">
      <c r="A181" s="252" t="s">
        <v>42</v>
      </c>
      <c r="B181" s="253"/>
      <c r="C181" s="253"/>
      <c r="D181" s="253"/>
      <c r="E181" s="253"/>
      <c r="F181" s="253"/>
      <c r="G181" s="253"/>
      <c r="H181" s="253"/>
      <c r="I181" s="255"/>
      <c r="J181" s="49" t="s">
        <v>76</v>
      </c>
      <c r="K181" s="228" t="s">
        <v>77</v>
      </c>
      <c r="L181" s="228"/>
      <c r="M181" s="25">
        <v>60</v>
      </c>
      <c r="N181" s="26">
        <v>0.6</v>
      </c>
      <c r="O181" s="26">
        <v>4.8</v>
      </c>
      <c r="P181" s="26">
        <v>1.2</v>
      </c>
      <c r="Q181" s="27">
        <v>48.95</v>
      </c>
      <c r="R181" s="32">
        <v>4.5</v>
      </c>
    </row>
    <row r="182" spans="1:18" x14ac:dyDescent="0.25">
      <c r="A182" s="49" t="s">
        <v>76</v>
      </c>
      <c r="B182" s="260" t="s">
        <v>77</v>
      </c>
      <c r="C182" s="260"/>
      <c r="D182" s="14">
        <v>40</v>
      </c>
      <c r="E182" s="15">
        <v>0.4</v>
      </c>
      <c r="F182" s="15">
        <v>3.1</v>
      </c>
      <c r="G182" s="15">
        <v>0.8</v>
      </c>
      <c r="H182" s="16">
        <v>32.6</v>
      </c>
      <c r="I182" s="17">
        <v>3.6</v>
      </c>
      <c r="J182" s="13">
        <v>254</v>
      </c>
      <c r="K182" s="260" t="s">
        <v>299</v>
      </c>
      <c r="L182" s="260"/>
      <c r="M182" s="14">
        <v>70</v>
      </c>
      <c r="N182" s="15">
        <v>8.4</v>
      </c>
      <c r="O182" s="15">
        <v>5.5</v>
      </c>
      <c r="P182" s="15">
        <v>5.2</v>
      </c>
      <c r="Q182" s="16">
        <v>129.31</v>
      </c>
      <c r="R182" s="17">
        <v>0</v>
      </c>
    </row>
    <row r="183" spans="1:18" x14ac:dyDescent="0.25">
      <c r="A183" s="13">
        <v>254</v>
      </c>
      <c r="B183" s="260" t="s">
        <v>119</v>
      </c>
      <c r="C183" s="260"/>
      <c r="D183" s="14">
        <v>50</v>
      </c>
      <c r="E183" s="15">
        <v>5.3</v>
      </c>
      <c r="F183" s="15">
        <v>2.4</v>
      </c>
      <c r="G183" s="15">
        <v>3.6</v>
      </c>
      <c r="H183" s="16">
        <v>70.8</v>
      </c>
      <c r="I183" s="20">
        <v>0</v>
      </c>
      <c r="J183" s="42">
        <v>342</v>
      </c>
      <c r="K183" s="260" t="s">
        <v>60</v>
      </c>
      <c r="L183" s="260"/>
      <c r="M183" s="14">
        <v>120</v>
      </c>
      <c r="N183" s="15">
        <v>3.2</v>
      </c>
      <c r="O183" s="15">
        <v>5.7122000000000002</v>
      </c>
      <c r="P183" s="15">
        <v>8.1189999999999998</v>
      </c>
      <c r="Q183" s="16">
        <v>148.80000000000001</v>
      </c>
      <c r="R183" s="17">
        <v>5.4</v>
      </c>
    </row>
    <row r="184" spans="1:18" x14ac:dyDescent="0.25">
      <c r="A184" s="42">
        <v>342</v>
      </c>
      <c r="B184" s="260" t="s">
        <v>60</v>
      </c>
      <c r="C184" s="260"/>
      <c r="D184" s="14">
        <v>100</v>
      </c>
      <c r="E184" s="15">
        <v>2.5</v>
      </c>
      <c r="F184" s="15">
        <v>4.0999999999999996</v>
      </c>
      <c r="G184" s="15">
        <v>6.8</v>
      </c>
      <c r="H184" s="16">
        <v>118</v>
      </c>
      <c r="I184" s="17">
        <v>4.5</v>
      </c>
      <c r="J184" s="13"/>
      <c r="K184" s="260" t="s">
        <v>36</v>
      </c>
      <c r="L184" s="260"/>
      <c r="M184" s="14">
        <v>25</v>
      </c>
      <c r="N184" s="16">
        <v>1.47</v>
      </c>
      <c r="O184" s="16">
        <v>0.45</v>
      </c>
      <c r="P184" s="16">
        <v>13.11</v>
      </c>
      <c r="Q184" s="16">
        <v>59.634889999999999</v>
      </c>
      <c r="R184" s="20"/>
    </row>
    <row r="185" spans="1:18" x14ac:dyDescent="0.25">
      <c r="A185" s="13"/>
      <c r="B185" s="260" t="s">
        <v>35</v>
      </c>
      <c r="C185" s="260"/>
      <c r="D185" s="14">
        <v>20</v>
      </c>
      <c r="E185" s="15">
        <v>1.51</v>
      </c>
      <c r="F185" s="16">
        <v>0.54220000000000002</v>
      </c>
      <c r="G185" s="15">
        <v>9.7200000000000006</v>
      </c>
      <c r="H185" s="16">
        <v>48.64</v>
      </c>
      <c r="I185" s="21"/>
      <c r="J185" s="13"/>
      <c r="K185" s="260" t="s">
        <v>23</v>
      </c>
      <c r="L185" s="260"/>
      <c r="M185" s="14">
        <v>20</v>
      </c>
      <c r="N185" s="15">
        <v>1.5</v>
      </c>
      <c r="O185" s="16">
        <v>0.54220000000000002</v>
      </c>
      <c r="P185" s="15">
        <v>9.7200000000000006</v>
      </c>
      <c r="Q185" s="16">
        <v>48.64</v>
      </c>
      <c r="R185" s="21"/>
    </row>
    <row r="186" spans="1:18" ht="15.75" thickBot="1" x14ac:dyDescent="0.3">
      <c r="A186" s="13"/>
      <c r="B186" s="260" t="s">
        <v>36</v>
      </c>
      <c r="C186" s="260"/>
      <c r="D186" s="14">
        <v>20</v>
      </c>
      <c r="E186" s="15">
        <v>1</v>
      </c>
      <c r="F186" s="16">
        <v>0.36</v>
      </c>
      <c r="G186" s="15">
        <v>9.9</v>
      </c>
      <c r="H186" s="16">
        <v>45.6</v>
      </c>
      <c r="I186" s="21"/>
      <c r="J186" s="13">
        <v>393</v>
      </c>
      <c r="K186" s="260" t="s">
        <v>46</v>
      </c>
      <c r="L186" s="260"/>
      <c r="M186" s="33" t="s">
        <v>280</v>
      </c>
      <c r="N186" s="16">
        <v>0.15</v>
      </c>
      <c r="O186" s="16"/>
      <c r="P186" s="16">
        <v>9.5</v>
      </c>
      <c r="Q186" s="16">
        <v>40.1</v>
      </c>
      <c r="R186" s="20">
        <v>2.5</v>
      </c>
    </row>
    <row r="187" spans="1:18" ht="24.75" thickBot="1" x14ac:dyDescent="0.3">
      <c r="A187" s="13">
        <v>393</v>
      </c>
      <c r="B187" s="260" t="s">
        <v>46</v>
      </c>
      <c r="C187" s="260"/>
      <c r="D187" s="33" t="s">
        <v>47</v>
      </c>
      <c r="E187" s="16">
        <v>0.11</v>
      </c>
      <c r="F187" s="16">
        <v>0</v>
      </c>
      <c r="G187" s="15">
        <v>8.1999999999999993</v>
      </c>
      <c r="H187" s="16">
        <v>34.6</v>
      </c>
      <c r="I187" s="17">
        <v>2.2000000000000002</v>
      </c>
      <c r="J187" s="242" t="s">
        <v>300</v>
      </c>
      <c r="K187" s="238"/>
      <c r="L187" s="238"/>
      <c r="M187" s="238"/>
      <c r="N187" s="238" t="s">
        <v>11</v>
      </c>
      <c r="O187" s="238"/>
      <c r="P187" s="238"/>
      <c r="Q187" s="237" t="s">
        <v>12</v>
      </c>
      <c r="R187" s="34" t="s">
        <v>13</v>
      </c>
    </row>
    <row r="188" spans="1:18" ht="24" x14ac:dyDescent="0.25">
      <c r="A188" s="242" t="s">
        <v>120</v>
      </c>
      <c r="B188" s="238"/>
      <c r="C188" s="238"/>
      <c r="D188" s="238"/>
      <c r="E188" s="238" t="s">
        <v>11</v>
      </c>
      <c r="F188" s="238"/>
      <c r="G188" s="238"/>
      <c r="H188" s="237" t="s">
        <v>12</v>
      </c>
      <c r="I188" s="34" t="s">
        <v>13</v>
      </c>
      <c r="J188" s="243"/>
      <c r="K188" s="244"/>
      <c r="L188" s="244"/>
      <c r="M188" s="244"/>
      <c r="N188" s="35" t="s">
        <v>14</v>
      </c>
      <c r="O188" s="35" t="s">
        <v>15</v>
      </c>
      <c r="P188" s="35" t="s">
        <v>16</v>
      </c>
      <c r="Q188" s="239"/>
      <c r="R188" s="36" t="s">
        <v>17</v>
      </c>
    </row>
    <row r="189" spans="1:18" ht="15.75" thickBot="1" x14ac:dyDescent="0.3">
      <c r="A189" s="243"/>
      <c r="B189" s="244"/>
      <c r="C189" s="244"/>
      <c r="D189" s="244"/>
      <c r="E189" s="35" t="s">
        <v>14</v>
      </c>
      <c r="F189" s="35" t="s">
        <v>15</v>
      </c>
      <c r="G189" s="35" t="s">
        <v>16</v>
      </c>
      <c r="H189" s="239"/>
      <c r="I189" s="36" t="s">
        <v>17</v>
      </c>
      <c r="J189" s="245"/>
      <c r="K189" s="246"/>
      <c r="L189" s="246"/>
      <c r="M189" s="246"/>
      <c r="N189" s="37">
        <f>N186+N185+N184+N183+N182+N181+N179+N178+N176+N175+N174+N173+N172+N171+N170+N168+N166+N165+N164+N163+N162+N161</f>
        <v>61.72999999999999</v>
      </c>
      <c r="O189" s="37">
        <f>O186+O185+O184+O183+O182+O181+O179+O178+O176+O175+O174+O173+O172+O171+O170+O168+O166+O165+O164+O163+O162+O161</f>
        <v>75.478043999999997</v>
      </c>
      <c r="P189" s="37">
        <f>P186+P185+P184+P183+P182+P181+P179+P178+P176+P175+P174+P173+P172+P171+P170+P168+P166+P165+P164+P163+P162+P161</f>
        <v>257.35900000000004</v>
      </c>
      <c r="Q189" s="37">
        <f>Q186+Q185+Q184+Q183+Q182+Q181+Q179+Q178+Q176+Q175+Q174+Q173+Q172+Q171+Q170+Q168+Q166+Q165+Q164+Q163+Q162+Q161</f>
        <v>2149.7297800000001</v>
      </c>
      <c r="R189" s="38">
        <f>R186+R185+R184+R183+R182+R181+R179+R178+R176+R175+R174+R173+R172+R171+R170+R168+R166+R165+R164+R163+R162+R161</f>
        <v>72.61</v>
      </c>
    </row>
    <row r="190" spans="1:18" ht="15.75" thickBot="1" x14ac:dyDescent="0.3">
      <c r="A190" s="245"/>
      <c r="B190" s="246"/>
      <c r="C190" s="246"/>
      <c r="D190" s="246"/>
      <c r="E190" s="37">
        <f>E187+E186+E185+E184+E183+E182+E180+E179+E177+E176+E175+E174+E173+E172+E171+E169+E167+E166+E165+E164+E163+E162</f>
        <v>46.989999999999988</v>
      </c>
      <c r="F190" s="37">
        <f>F187+F186+F185+F184+F183+F182+F180+F179+F177+F176+F175+F174+F173+F172+F171+F169+F167+F166+F165+F164+F163+F162</f>
        <v>55.361600000000003</v>
      </c>
      <c r="G190" s="37">
        <f>G187+G186+G185+G184+G183+G182+G180+G179+G177+G176+G175+G174+G173+G172+G171+G169+G167+G166+G165+G164+G163+G162</f>
        <v>207.06</v>
      </c>
      <c r="H190" s="37">
        <f>H187+H186+H185+H184+H183+H182+H180+H179+H177+H176+H175+H174+H173+H172+H171+H169+H167+H166+H165+H164+H163+H162</f>
        <v>1669.9399999999998</v>
      </c>
      <c r="I190" s="38">
        <f>I187+I186+I185+I184+I183+I182+I180+I179+I177+I176+I175+I174+I173+I172+I171+I169+I167+I166+I165+I164+I163+I162</f>
        <v>66.099999999999994</v>
      </c>
      <c r="J190" s="83"/>
      <c r="K190" s="84"/>
      <c r="L190" s="84"/>
      <c r="M190" s="84"/>
      <c r="N190" s="84"/>
      <c r="O190" s="84"/>
      <c r="P190" s="84"/>
      <c r="Q190" s="84"/>
      <c r="R190" s="84"/>
    </row>
    <row r="191" spans="1:18" ht="15.75" thickBot="1" x14ac:dyDescent="0.3">
      <c r="A191" s="44"/>
      <c r="B191" s="45"/>
      <c r="C191" s="45"/>
      <c r="D191" s="45"/>
      <c r="E191" s="46"/>
      <c r="F191" s="46"/>
      <c r="G191" s="46"/>
      <c r="H191" s="46"/>
      <c r="I191" s="46"/>
      <c r="J191" s="230" t="s">
        <v>301</v>
      </c>
      <c r="K191" s="219"/>
      <c r="L191" s="219"/>
      <c r="M191" s="219"/>
      <c r="N191" s="219"/>
      <c r="O191" s="219"/>
      <c r="P191" s="219"/>
      <c r="Q191" s="219"/>
      <c r="R191" s="231"/>
    </row>
    <row r="192" spans="1:18" x14ac:dyDescent="0.25">
      <c r="A192" s="281" t="s">
        <v>121</v>
      </c>
      <c r="B192" s="282"/>
      <c r="C192" s="282"/>
      <c r="D192" s="282"/>
      <c r="E192" s="282"/>
      <c r="F192" s="282"/>
      <c r="G192" s="282"/>
      <c r="H192" s="282"/>
      <c r="I192" s="283"/>
      <c r="J192" s="77">
        <v>6</v>
      </c>
      <c r="K192" s="78" t="s">
        <v>1</v>
      </c>
      <c r="L192" s="79">
        <v>1</v>
      </c>
      <c r="M192" s="80"/>
      <c r="N192" s="80"/>
      <c r="O192" s="80"/>
      <c r="P192" s="80"/>
      <c r="Q192" s="81"/>
      <c r="R192" s="82"/>
    </row>
    <row r="193" spans="1:18" x14ac:dyDescent="0.25">
      <c r="A193" s="1">
        <v>6</v>
      </c>
      <c r="B193" s="5" t="s">
        <v>1</v>
      </c>
      <c r="C193" s="6">
        <v>1</v>
      </c>
      <c r="D193" s="2"/>
      <c r="E193" s="2"/>
      <c r="F193" s="2"/>
      <c r="G193" s="2"/>
      <c r="H193" s="3"/>
      <c r="I193" s="4"/>
      <c r="J193" s="1"/>
      <c r="K193" s="5" t="s">
        <v>2</v>
      </c>
      <c r="L193" s="6">
        <v>2</v>
      </c>
      <c r="M193" s="2"/>
      <c r="N193" s="2"/>
      <c r="O193" s="2"/>
      <c r="P193" s="2"/>
      <c r="Q193" s="3"/>
      <c r="R193" s="4"/>
    </row>
    <row r="194" spans="1:18" x14ac:dyDescent="0.25">
      <c r="A194" s="1"/>
      <c r="B194" s="5" t="s">
        <v>2</v>
      </c>
      <c r="C194" s="6">
        <v>2</v>
      </c>
      <c r="D194" s="2"/>
      <c r="E194" s="2"/>
      <c r="F194" s="2"/>
      <c r="G194" s="2"/>
      <c r="H194" s="3"/>
      <c r="I194" s="4"/>
      <c r="J194" s="1"/>
      <c r="K194" s="5" t="s">
        <v>3</v>
      </c>
      <c r="L194" s="7" t="s">
        <v>4</v>
      </c>
      <c r="M194" s="262" t="s">
        <v>5</v>
      </c>
      <c r="N194" s="262"/>
      <c r="O194" s="262"/>
      <c r="P194" s="262"/>
      <c r="Q194" s="262"/>
      <c r="R194" s="4"/>
    </row>
    <row r="195" spans="1:18" x14ac:dyDescent="0.25">
      <c r="A195" s="1"/>
      <c r="B195" s="5" t="s">
        <v>3</v>
      </c>
      <c r="C195" s="7" t="s">
        <v>4</v>
      </c>
      <c r="D195" s="262" t="s">
        <v>5</v>
      </c>
      <c r="E195" s="262"/>
      <c r="F195" s="262"/>
      <c r="G195" s="262"/>
      <c r="H195" s="262"/>
      <c r="I195" s="4"/>
      <c r="J195" s="50"/>
      <c r="K195" s="51" t="s">
        <v>6</v>
      </c>
      <c r="L195" s="9" t="s">
        <v>292</v>
      </c>
      <c r="M195" s="7"/>
      <c r="N195" s="7"/>
      <c r="O195" s="7"/>
      <c r="P195" s="7"/>
      <c r="Q195" s="52"/>
      <c r="R195" s="53"/>
    </row>
    <row r="196" spans="1:18" x14ac:dyDescent="0.25">
      <c r="A196" s="50"/>
      <c r="B196" s="51" t="s">
        <v>6</v>
      </c>
      <c r="C196" s="9" t="s">
        <v>7</v>
      </c>
      <c r="D196" s="7"/>
      <c r="E196" s="7"/>
      <c r="F196" s="7"/>
      <c r="G196" s="7"/>
      <c r="H196" s="52"/>
      <c r="I196" s="53"/>
      <c r="J196" s="1"/>
      <c r="K196" s="2"/>
      <c r="L196" s="2"/>
      <c r="M196" s="2"/>
      <c r="N196" s="2"/>
      <c r="O196" s="2"/>
      <c r="P196" s="2"/>
      <c r="Q196" s="3"/>
      <c r="R196" s="4"/>
    </row>
    <row r="197" spans="1:18" ht="25.5" x14ac:dyDescent="0.25">
      <c r="A197" s="1"/>
      <c r="B197" s="2"/>
      <c r="C197" s="2"/>
      <c r="D197" s="2"/>
      <c r="E197" s="2"/>
      <c r="F197" s="2"/>
      <c r="G197" s="2"/>
      <c r="H197" s="3"/>
      <c r="I197" s="4"/>
      <c r="J197" s="233" t="s">
        <v>8</v>
      </c>
      <c r="K197" s="234" t="s">
        <v>9</v>
      </c>
      <c r="L197" s="234"/>
      <c r="M197" s="234" t="s">
        <v>10</v>
      </c>
      <c r="N197" s="234" t="s">
        <v>11</v>
      </c>
      <c r="O197" s="234"/>
      <c r="P197" s="234"/>
      <c r="Q197" s="235" t="s">
        <v>12</v>
      </c>
      <c r="R197" s="12" t="s">
        <v>13</v>
      </c>
    </row>
    <row r="198" spans="1:18" ht="25.5" x14ac:dyDescent="0.25">
      <c r="A198" s="233" t="s">
        <v>8</v>
      </c>
      <c r="B198" s="234" t="s">
        <v>9</v>
      </c>
      <c r="C198" s="234"/>
      <c r="D198" s="234" t="s">
        <v>10</v>
      </c>
      <c r="E198" s="234" t="s">
        <v>11</v>
      </c>
      <c r="F198" s="234"/>
      <c r="G198" s="234"/>
      <c r="H198" s="235" t="s">
        <v>12</v>
      </c>
      <c r="I198" s="12" t="s">
        <v>13</v>
      </c>
      <c r="J198" s="233"/>
      <c r="K198" s="234"/>
      <c r="L198" s="234"/>
      <c r="M198" s="234"/>
      <c r="N198" s="11" t="s">
        <v>14</v>
      </c>
      <c r="O198" s="11" t="s">
        <v>15</v>
      </c>
      <c r="P198" s="11" t="s">
        <v>16</v>
      </c>
      <c r="Q198" s="235"/>
      <c r="R198" s="12" t="s">
        <v>17</v>
      </c>
    </row>
    <row r="199" spans="1:18" x14ac:dyDescent="0.25">
      <c r="A199" s="233"/>
      <c r="B199" s="234"/>
      <c r="C199" s="234"/>
      <c r="D199" s="234"/>
      <c r="E199" s="11" t="s">
        <v>14</v>
      </c>
      <c r="F199" s="11" t="s">
        <v>15</v>
      </c>
      <c r="G199" s="11" t="s">
        <v>16</v>
      </c>
      <c r="H199" s="235"/>
      <c r="I199" s="12" t="s">
        <v>17</v>
      </c>
      <c r="J199" s="252" t="s">
        <v>18</v>
      </c>
      <c r="K199" s="253"/>
      <c r="L199" s="253"/>
      <c r="M199" s="253"/>
      <c r="N199" s="253"/>
      <c r="O199" s="253"/>
      <c r="P199" s="253"/>
      <c r="Q199" s="253"/>
      <c r="R199" s="255"/>
    </row>
    <row r="200" spans="1:18" x14ac:dyDescent="0.25">
      <c r="A200" s="252" t="s">
        <v>18</v>
      </c>
      <c r="B200" s="253"/>
      <c r="C200" s="253"/>
      <c r="D200" s="253"/>
      <c r="E200" s="253"/>
      <c r="F200" s="253"/>
      <c r="G200" s="253"/>
      <c r="H200" s="253"/>
      <c r="I200" s="255"/>
      <c r="J200" s="30">
        <v>180</v>
      </c>
      <c r="K200" s="260" t="s">
        <v>122</v>
      </c>
      <c r="L200" s="260"/>
      <c r="M200" s="14">
        <v>200</v>
      </c>
      <c r="N200" s="15">
        <v>5.2</v>
      </c>
      <c r="O200" s="15">
        <v>10.1</v>
      </c>
      <c r="P200" s="15">
        <v>31.1</v>
      </c>
      <c r="Q200" s="16">
        <v>305.8</v>
      </c>
      <c r="R200" s="20">
        <v>2</v>
      </c>
    </row>
    <row r="201" spans="1:18" x14ac:dyDescent="0.25">
      <c r="A201" s="13">
        <v>180</v>
      </c>
      <c r="B201" s="260" t="s">
        <v>122</v>
      </c>
      <c r="C201" s="260"/>
      <c r="D201" s="14">
        <v>150</v>
      </c>
      <c r="E201" s="15">
        <v>3.9</v>
      </c>
      <c r="F201" s="15">
        <v>7.6</v>
      </c>
      <c r="G201" s="15">
        <v>20.6</v>
      </c>
      <c r="H201" s="16">
        <v>215</v>
      </c>
      <c r="I201" s="17">
        <v>1.5</v>
      </c>
      <c r="J201" s="19"/>
      <c r="K201" s="260" t="s">
        <v>22</v>
      </c>
      <c r="L201" s="260"/>
      <c r="M201" s="14">
        <v>10</v>
      </c>
      <c r="N201" s="15">
        <v>0.1</v>
      </c>
      <c r="O201" s="15">
        <v>7.8</v>
      </c>
      <c r="P201" s="15">
        <v>0.1</v>
      </c>
      <c r="Q201" s="16">
        <v>70.900000000000006</v>
      </c>
      <c r="R201" s="21"/>
    </row>
    <row r="202" spans="1:18" x14ac:dyDescent="0.25">
      <c r="A202" s="19"/>
      <c r="B202" s="260" t="s">
        <v>22</v>
      </c>
      <c r="C202" s="260"/>
      <c r="D202" s="14">
        <v>7</v>
      </c>
      <c r="E202" s="16">
        <v>7.0000000000000007E-2</v>
      </c>
      <c r="F202" s="16">
        <v>5.5</v>
      </c>
      <c r="G202" s="16">
        <v>7.0000000000000007E-2</v>
      </c>
      <c r="H202" s="16">
        <v>49.6</v>
      </c>
      <c r="I202" s="20"/>
      <c r="J202" s="13"/>
      <c r="K202" s="260" t="s">
        <v>23</v>
      </c>
      <c r="L202" s="260"/>
      <c r="M202" s="14">
        <v>30</v>
      </c>
      <c r="N202" s="15">
        <v>2.9</v>
      </c>
      <c r="O202" s="16">
        <v>1.01</v>
      </c>
      <c r="P202" s="16">
        <v>15.6</v>
      </c>
      <c r="Q202" s="16">
        <v>79.099999999999994</v>
      </c>
      <c r="R202" s="20"/>
    </row>
    <row r="203" spans="1:18" x14ac:dyDescent="0.25">
      <c r="A203" s="13"/>
      <c r="B203" s="260" t="s">
        <v>23</v>
      </c>
      <c r="C203" s="260"/>
      <c r="D203" s="14">
        <v>20</v>
      </c>
      <c r="E203" s="15">
        <v>1.51</v>
      </c>
      <c r="F203" s="16">
        <v>0.54220000000000002</v>
      </c>
      <c r="G203" s="15">
        <v>9.7200000000000006</v>
      </c>
      <c r="H203" s="16">
        <v>48.64</v>
      </c>
      <c r="I203" s="21"/>
      <c r="J203" s="13">
        <v>395</v>
      </c>
      <c r="K203" s="260" t="s">
        <v>277</v>
      </c>
      <c r="L203" s="260"/>
      <c r="M203" s="14">
        <v>180</v>
      </c>
      <c r="N203" s="15">
        <v>2.6</v>
      </c>
      <c r="O203" s="15">
        <v>2.9</v>
      </c>
      <c r="P203" s="15">
        <v>17</v>
      </c>
      <c r="Q203" s="15">
        <v>107.5</v>
      </c>
      <c r="R203" s="20">
        <v>1.7</v>
      </c>
    </row>
    <row r="204" spans="1:18" x14ac:dyDescent="0.25">
      <c r="A204" s="13">
        <v>395</v>
      </c>
      <c r="B204" s="260" t="s">
        <v>24</v>
      </c>
      <c r="C204" s="260"/>
      <c r="D204" s="14">
        <v>150</v>
      </c>
      <c r="E204" s="15">
        <v>2.2000000000000002</v>
      </c>
      <c r="F204" s="15">
        <v>2.4</v>
      </c>
      <c r="G204" s="14">
        <v>14</v>
      </c>
      <c r="H204" s="16">
        <v>87.5</v>
      </c>
      <c r="I204" s="17">
        <v>1.4</v>
      </c>
      <c r="J204" s="13"/>
      <c r="K204" s="260" t="s">
        <v>123</v>
      </c>
      <c r="L204" s="260"/>
      <c r="M204" s="14">
        <v>80</v>
      </c>
      <c r="N204" s="15">
        <v>0.6</v>
      </c>
      <c r="O204" s="15">
        <v>0.2</v>
      </c>
      <c r="P204" s="14">
        <v>6</v>
      </c>
      <c r="Q204" s="16">
        <v>30.4</v>
      </c>
      <c r="R204" s="17">
        <v>9</v>
      </c>
    </row>
    <row r="205" spans="1:18" x14ac:dyDescent="0.25">
      <c r="A205" s="13"/>
      <c r="B205" s="260" t="s">
        <v>123</v>
      </c>
      <c r="C205" s="260"/>
      <c r="D205" s="14">
        <v>40</v>
      </c>
      <c r="E205" s="15">
        <v>0.3</v>
      </c>
      <c r="F205" s="15">
        <v>0.1</v>
      </c>
      <c r="G205" s="14">
        <v>3</v>
      </c>
      <c r="H205" s="16">
        <v>15.2</v>
      </c>
      <c r="I205" s="17">
        <v>4.5</v>
      </c>
      <c r="J205" s="252" t="s">
        <v>26</v>
      </c>
      <c r="K205" s="253"/>
      <c r="L205" s="253"/>
      <c r="M205" s="253"/>
      <c r="N205" s="253"/>
      <c r="O205" s="253"/>
      <c r="P205" s="253"/>
      <c r="Q205" s="253"/>
      <c r="R205" s="255"/>
    </row>
    <row r="206" spans="1:18" x14ac:dyDescent="0.25">
      <c r="A206" s="252" t="s">
        <v>26</v>
      </c>
      <c r="B206" s="253"/>
      <c r="C206" s="253"/>
      <c r="D206" s="253"/>
      <c r="E206" s="253"/>
      <c r="F206" s="253"/>
      <c r="G206" s="253"/>
      <c r="H206" s="253"/>
      <c r="I206" s="255"/>
      <c r="J206" s="22" t="s">
        <v>27</v>
      </c>
      <c r="K206" s="260" t="s">
        <v>75</v>
      </c>
      <c r="L206" s="260"/>
      <c r="M206" s="14">
        <v>100</v>
      </c>
      <c r="N206" s="15">
        <v>0.5</v>
      </c>
      <c r="O206" s="15">
        <v>0.1</v>
      </c>
      <c r="P206" s="15">
        <v>10.1</v>
      </c>
      <c r="Q206" s="16">
        <v>43</v>
      </c>
      <c r="R206" s="23">
        <v>2</v>
      </c>
    </row>
    <row r="207" spans="1:18" x14ac:dyDescent="0.25">
      <c r="A207" s="22" t="s">
        <v>27</v>
      </c>
      <c r="B207" s="260" t="s">
        <v>75</v>
      </c>
      <c r="C207" s="260"/>
      <c r="D207" s="14">
        <v>100</v>
      </c>
      <c r="E207" s="15">
        <v>0.5</v>
      </c>
      <c r="F207" s="15">
        <v>0.1</v>
      </c>
      <c r="G207" s="15">
        <v>10.1</v>
      </c>
      <c r="H207" s="16">
        <v>43</v>
      </c>
      <c r="I207" s="23">
        <v>2</v>
      </c>
      <c r="J207" s="261" t="s">
        <v>29</v>
      </c>
      <c r="K207" s="256"/>
      <c r="L207" s="256"/>
      <c r="M207" s="256"/>
      <c r="N207" s="256"/>
      <c r="O207" s="256"/>
      <c r="P207" s="256"/>
      <c r="Q207" s="256"/>
      <c r="R207" s="257"/>
    </row>
    <row r="208" spans="1:18" x14ac:dyDescent="0.25">
      <c r="A208" s="261" t="s">
        <v>29</v>
      </c>
      <c r="B208" s="256"/>
      <c r="C208" s="256"/>
      <c r="D208" s="256"/>
      <c r="E208" s="256"/>
      <c r="F208" s="256"/>
      <c r="G208" s="256"/>
      <c r="H208" s="256"/>
      <c r="I208" s="257"/>
      <c r="J208" s="30">
        <v>15</v>
      </c>
      <c r="K208" s="228" t="s">
        <v>302</v>
      </c>
      <c r="L208" s="228"/>
      <c r="M208" s="25">
        <v>60</v>
      </c>
      <c r="N208" s="26">
        <v>0.3</v>
      </c>
      <c r="O208" s="26">
        <v>4.5</v>
      </c>
      <c r="P208" s="26">
        <v>1.7</v>
      </c>
      <c r="Q208" s="27">
        <v>90.2</v>
      </c>
      <c r="R208" s="32">
        <v>8.25</v>
      </c>
    </row>
    <row r="209" spans="1:18" x14ac:dyDescent="0.25">
      <c r="A209" s="30">
        <v>15</v>
      </c>
      <c r="B209" s="228" t="s">
        <v>124</v>
      </c>
      <c r="C209" s="228"/>
      <c r="D209" s="25">
        <v>40</v>
      </c>
      <c r="E209" s="26">
        <v>0.2</v>
      </c>
      <c r="F209" s="26">
        <v>3</v>
      </c>
      <c r="G209" s="26">
        <v>1.1000000000000001</v>
      </c>
      <c r="H209" s="27">
        <v>60.1</v>
      </c>
      <c r="I209" s="28">
        <v>6.6</v>
      </c>
      <c r="J209" s="49" t="s">
        <v>125</v>
      </c>
      <c r="K209" s="260" t="s">
        <v>303</v>
      </c>
      <c r="L209" s="260"/>
      <c r="M209" s="14">
        <v>200</v>
      </c>
      <c r="N209" s="15">
        <v>6.5</v>
      </c>
      <c r="O209" s="15">
        <v>8.6999999999999993</v>
      </c>
      <c r="P209" s="15">
        <v>16.8</v>
      </c>
      <c r="Q209" s="16">
        <v>129.21</v>
      </c>
      <c r="R209" s="20">
        <v>6.3</v>
      </c>
    </row>
    <row r="210" spans="1:18" x14ac:dyDescent="0.25">
      <c r="A210" s="30" t="s">
        <v>125</v>
      </c>
      <c r="B210" s="228" t="s">
        <v>126</v>
      </c>
      <c r="C210" s="228"/>
      <c r="D210" s="25">
        <v>165</v>
      </c>
      <c r="E210" s="26">
        <v>5.4</v>
      </c>
      <c r="F210" s="26">
        <v>7.2</v>
      </c>
      <c r="G210" s="26">
        <v>13.9</v>
      </c>
      <c r="H210" s="27">
        <v>106.6</v>
      </c>
      <c r="I210" s="28">
        <v>5.2</v>
      </c>
      <c r="J210" s="30" t="s">
        <v>127</v>
      </c>
      <c r="K210" s="228" t="s">
        <v>128</v>
      </c>
      <c r="L210" s="228"/>
      <c r="M210" s="25">
        <v>180</v>
      </c>
      <c r="N210" s="27">
        <v>13.32</v>
      </c>
      <c r="O210" s="27">
        <v>18.100000000000001</v>
      </c>
      <c r="P210" s="27">
        <v>25.2</v>
      </c>
      <c r="Q210" s="27">
        <v>330.5</v>
      </c>
      <c r="R210" s="32">
        <v>0.46</v>
      </c>
    </row>
    <row r="211" spans="1:18" x14ac:dyDescent="0.25">
      <c r="A211" s="30" t="s">
        <v>127</v>
      </c>
      <c r="B211" s="260" t="s">
        <v>128</v>
      </c>
      <c r="C211" s="260"/>
      <c r="D211" s="14">
        <v>150</v>
      </c>
      <c r="E211" s="15">
        <v>11.1</v>
      </c>
      <c r="F211" s="15">
        <v>14.9</v>
      </c>
      <c r="G211" s="15">
        <v>20.100000000000001</v>
      </c>
      <c r="H211" s="16">
        <v>272.3</v>
      </c>
      <c r="I211" s="20">
        <v>0.38</v>
      </c>
      <c r="J211" s="30">
        <v>375</v>
      </c>
      <c r="K211" s="250" t="s">
        <v>129</v>
      </c>
      <c r="L211" s="249"/>
      <c r="M211" s="14">
        <v>180</v>
      </c>
      <c r="N211" s="16">
        <v>0.26</v>
      </c>
      <c r="O211" s="16">
        <v>0.11</v>
      </c>
      <c r="P211" s="16">
        <v>17.8</v>
      </c>
      <c r="Q211" s="16">
        <v>81.72</v>
      </c>
      <c r="R211" s="20">
        <v>7.8</v>
      </c>
    </row>
    <row r="212" spans="1:18" x14ac:dyDescent="0.25">
      <c r="A212" s="30">
        <v>375</v>
      </c>
      <c r="B212" s="250" t="s">
        <v>129</v>
      </c>
      <c r="C212" s="249"/>
      <c r="D212" s="14">
        <v>150</v>
      </c>
      <c r="E212" s="16">
        <v>0.22</v>
      </c>
      <c r="F212" s="16">
        <v>0.09</v>
      </c>
      <c r="G212" s="16">
        <v>16.63</v>
      </c>
      <c r="H212" s="16">
        <v>68.099999999999994</v>
      </c>
      <c r="I212" s="17">
        <v>6.5</v>
      </c>
      <c r="J212" s="13"/>
      <c r="K212" s="260" t="s">
        <v>23</v>
      </c>
      <c r="L212" s="260"/>
      <c r="M212" s="14">
        <v>30</v>
      </c>
      <c r="N212" s="15">
        <v>2.9</v>
      </c>
      <c r="O212" s="16">
        <v>1.01</v>
      </c>
      <c r="P212" s="16">
        <v>15.6</v>
      </c>
      <c r="Q212" s="16">
        <v>79.099999999999994</v>
      </c>
      <c r="R212" s="20"/>
    </row>
    <row r="213" spans="1:18" x14ac:dyDescent="0.25">
      <c r="A213" s="13"/>
      <c r="B213" s="260" t="s">
        <v>36</v>
      </c>
      <c r="C213" s="260"/>
      <c r="D213" s="14">
        <v>20</v>
      </c>
      <c r="E213" s="15">
        <v>1.4</v>
      </c>
      <c r="F213" s="16">
        <v>0.36</v>
      </c>
      <c r="G213" s="15">
        <v>9.9</v>
      </c>
      <c r="H213" s="16">
        <v>45.6</v>
      </c>
      <c r="I213" s="21"/>
      <c r="J213" s="13"/>
      <c r="K213" s="260" t="s">
        <v>36</v>
      </c>
      <c r="L213" s="260"/>
      <c r="M213" s="14">
        <v>25</v>
      </c>
      <c r="N213" s="16">
        <v>1.47</v>
      </c>
      <c r="O213" s="16">
        <v>0.45</v>
      </c>
      <c r="P213" s="16">
        <v>13.11</v>
      </c>
      <c r="Q213" s="16">
        <v>59.634889999999999</v>
      </c>
      <c r="R213" s="20"/>
    </row>
    <row r="214" spans="1:18" x14ac:dyDescent="0.25">
      <c r="A214" s="13"/>
      <c r="B214" s="260" t="s">
        <v>23</v>
      </c>
      <c r="C214" s="260"/>
      <c r="D214" s="14">
        <v>20</v>
      </c>
      <c r="E214" s="15">
        <v>1.53</v>
      </c>
      <c r="F214" s="16">
        <v>0.54220000000000002</v>
      </c>
      <c r="G214" s="15">
        <v>9.7200000000000006</v>
      </c>
      <c r="H214" s="16">
        <v>48.64</v>
      </c>
      <c r="I214" s="21"/>
      <c r="J214" s="252" t="s">
        <v>38</v>
      </c>
      <c r="K214" s="253"/>
      <c r="L214" s="253"/>
      <c r="M214" s="253"/>
      <c r="N214" s="253"/>
      <c r="O214" s="253"/>
      <c r="P214" s="253"/>
      <c r="Q214" s="253"/>
      <c r="R214" s="255"/>
    </row>
    <row r="215" spans="1:18" x14ac:dyDescent="0.25">
      <c r="A215" s="252" t="s">
        <v>38</v>
      </c>
      <c r="B215" s="253"/>
      <c r="C215" s="253"/>
      <c r="D215" s="253"/>
      <c r="E215" s="253"/>
      <c r="F215" s="253"/>
      <c r="G215" s="253"/>
      <c r="H215" s="253"/>
      <c r="I215" s="255"/>
      <c r="J215" s="31" t="s">
        <v>130</v>
      </c>
      <c r="K215" s="260" t="s">
        <v>131</v>
      </c>
      <c r="L215" s="260"/>
      <c r="M215" s="14">
        <v>70</v>
      </c>
      <c r="N215" s="15">
        <v>5.7</v>
      </c>
      <c r="O215" s="15">
        <v>2</v>
      </c>
      <c r="P215" s="15">
        <v>35.299999999999997</v>
      </c>
      <c r="Q215" s="16">
        <v>182.56</v>
      </c>
      <c r="R215" s="17">
        <v>3.6</v>
      </c>
    </row>
    <row r="216" spans="1:18" x14ac:dyDescent="0.25">
      <c r="A216" s="31" t="s">
        <v>130</v>
      </c>
      <c r="B216" s="260" t="s">
        <v>131</v>
      </c>
      <c r="C216" s="260"/>
      <c r="D216" s="14">
        <v>50</v>
      </c>
      <c r="E216" s="15">
        <v>4</v>
      </c>
      <c r="F216" s="15">
        <v>1.4</v>
      </c>
      <c r="G216" s="15">
        <v>25.3</v>
      </c>
      <c r="H216" s="16">
        <v>130.4</v>
      </c>
      <c r="I216" s="17">
        <v>2.6</v>
      </c>
      <c r="J216" s="19">
        <v>401</v>
      </c>
      <c r="K216" s="260" t="s">
        <v>132</v>
      </c>
      <c r="L216" s="260"/>
      <c r="M216" s="14">
        <v>180</v>
      </c>
      <c r="N216" s="15">
        <v>5.3</v>
      </c>
      <c r="O216" s="15">
        <v>4.5999999999999996</v>
      </c>
      <c r="P216" s="15">
        <v>18.5</v>
      </c>
      <c r="Q216" s="15">
        <v>138.6</v>
      </c>
      <c r="R216" s="20">
        <v>1.32</v>
      </c>
    </row>
    <row r="217" spans="1:18" x14ac:dyDescent="0.25">
      <c r="A217" s="19">
        <v>401</v>
      </c>
      <c r="B217" s="260" t="s">
        <v>132</v>
      </c>
      <c r="C217" s="260"/>
      <c r="D217" s="14">
        <v>150</v>
      </c>
      <c r="E217" s="15">
        <v>4.3</v>
      </c>
      <c r="F217" s="15">
        <v>3.7</v>
      </c>
      <c r="G217" s="15">
        <v>15.2</v>
      </c>
      <c r="H217" s="16">
        <v>113</v>
      </c>
      <c r="I217" s="17">
        <v>1.1000000000000001</v>
      </c>
      <c r="J217" s="252" t="s">
        <v>42</v>
      </c>
      <c r="K217" s="253"/>
      <c r="L217" s="253"/>
      <c r="M217" s="253"/>
      <c r="N217" s="253"/>
      <c r="O217" s="253"/>
      <c r="P217" s="253"/>
      <c r="Q217" s="253"/>
      <c r="R217" s="255"/>
    </row>
    <row r="218" spans="1:18" x14ac:dyDescent="0.25">
      <c r="A218" s="252" t="s">
        <v>42</v>
      </c>
      <c r="B218" s="253"/>
      <c r="C218" s="253"/>
      <c r="D218" s="253"/>
      <c r="E218" s="253"/>
      <c r="F218" s="253"/>
      <c r="G218" s="253"/>
      <c r="H218" s="253"/>
      <c r="I218" s="255"/>
      <c r="J218" s="13" t="s">
        <v>304</v>
      </c>
      <c r="K218" s="260" t="s">
        <v>305</v>
      </c>
      <c r="L218" s="260"/>
      <c r="M218" s="14">
        <v>60</v>
      </c>
      <c r="N218" s="15">
        <v>1.2</v>
      </c>
      <c r="O218" s="15">
        <v>4.8</v>
      </c>
      <c r="P218" s="15">
        <v>5.2</v>
      </c>
      <c r="Q218" s="16">
        <v>80.55</v>
      </c>
      <c r="R218" s="17">
        <v>4.3</v>
      </c>
    </row>
    <row r="219" spans="1:18" x14ac:dyDescent="0.25">
      <c r="A219" s="13">
        <v>45</v>
      </c>
      <c r="B219" s="260" t="s">
        <v>84</v>
      </c>
      <c r="C219" s="260"/>
      <c r="D219" s="14">
        <v>40</v>
      </c>
      <c r="E219" s="15">
        <v>0.5</v>
      </c>
      <c r="F219" s="15">
        <v>3</v>
      </c>
      <c r="G219" s="15">
        <v>3.3</v>
      </c>
      <c r="H219" s="16">
        <v>52.3</v>
      </c>
      <c r="I219" s="17">
        <v>2.9</v>
      </c>
      <c r="J219" s="30">
        <v>274</v>
      </c>
      <c r="K219" s="228" t="s">
        <v>133</v>
      </c>
      <c r="L219" s="228"/>
      <c r="M219" s="25">
        <v>200</v>
      </c>
      <c r="N219" s="26">
        <v>11.1</v>
      </c>
      <c r="O219" s="27">
        <v>10.119999999999999</v>
      </c>
      <c r="P219" s="27">
        <v>24.94</v>
      </c>
      <c r="Q219" s="26">
        <v>240.59</v>
      </c>
      <c r="R219" s="28">
        <v>16.670000000000002</v>
      </c>
    </row>
    <row r="220" spans="1:18" x14ac:dyDescent="0.25">
      <c r="A220" s="30">
        <v>274</v>
      </c>
      <c r="B220" s="228" t="s">
        <v>133</v>
      </c>
      <c r="C220" s="228"/>
      <c r="D220" s="25">
        <v>170</v>
      </c>
      <c r="E220" s="26">
        <v>9.4</v>
      </c>
      <c r="F220" s="26">
        <v>8.6</v>
      </c>
      <c r="G220" s="26">
        <v>21.2</v>
      </c>
      <c r="H220" s="26">
        <v>204.5</v>
      </c>
      <c r="I220" s="28">
        <v>15.03</v>
      </c>
      <c r="J220" s="13"/>
      <c r="K220" s="260" t="s">
        <v>36</v>
      </c>
      <c r="L220" s="260"/>
      <c r="M220" s="14">
        <v>25</v>
      </c>
      <c r="N220" s="16">
        <v>1.47</v>
      </c>
      <c r="O220" s="16">
        <v>0.45</v>
      </c>
      <c r="P220" s="16">
        <v>13.11</v>
      </c>
      <c r="Q220" s="16">
        <v>59.634889999999999</v>
      </c>
      <c r="R220" s="20"/>
    </row>
    <row r="221" spans="1:18" x14ac:dyDescent="0.25">
      <c r="A221" s="13"/>
      <c r="B221" s="260" t="s">
        <v>23</v>
      </c>
      <c r="C221" s="260"/>
      <c r="D221" s="14">
        <v>20</v>
      </c>
      <c r="E221" s="15">
        <v>1.51</v>
      </c>
      <c r="F221" s="16">
        <v>0.54220000000000002</v>
      </c>
      <c r="G221" s="15">
        <v>9.7200000000000006</v>
      </c>
      <c r="H221" s="16">
        <v>48.64</v>
      </c>
      <c r="I221" s="21"/>
      <c r="J221" s="13"/>
      <c r="K221" s="260" t="s">
        <v>23</v>
      </c>
      <c r="L221" s="260"/>
      <c r="M221" s="14">
        <v>20</v>
      </c>
      <c r="N221" s="15">
        <v>1.5</v>
      </c>
      <c r="O221" s="16">
        <v>0.54220000000000002</v>
      </c>
      <c r="P221" s="15">
        <v>9.7200000000000006</v>
      </c>
      <c r="Q221" s="16">
        <v>48.64</v>
      </c>
      <c r="R221" s="21"/>
    </row>
    <row r="222" spans="1:18" ht="15.75" thickBot="1" x14ac:dyDescent="0.3">
      <c r="A222" s="13"/>
      <c r="B222" s="260" t="s">
        <v>36</v>
      </c>
      <c r="C222" s="260"/>
      <c r="D222" s="14">
        <v>20</v>
      </c>
      <c r="E222" s="15">
        <v>1</v>
      </c>
      <c r="F222" s="16">
        <v>0.36</v>
      </c>
      <c r="G222" s="15">
        <v>9.9</v>
      </c>
      <c r="H222" s="16">
        <v>45.6</v>
      </c>
      <c r="I222" s="21"/>
      <c r="J222" s="13">
        <v>392</v>
      </c>
      <c r="K222" s="250" t="s">
        <v>67</v>
      </c>
      <c r="L222" s="249"/>
      <c r="M222" s="33" t="s">
        <v>286</v>
      </c>
      <c r="N222" s="15">
        <v>1.2</v>
      </c>
      <c r="O222" s="15">
        <v>1.548</v>
      </c>
      <c r="P222" s="15">
        <v>12</v>
      </c>
      <c r="Q222" s="15">
        <v>64</v>
      </c>
      <c r="R222" s="20">
        <v>1.3</v>
      </c>
    </row>
    <row r="223" spans="1:18" ht="24.75" thickBot="1" x14ac:dyDescent="0.3">
      <c r="A223" s="13">
        <v>392</v>
      </c>
      <c r="B223" s="260" t="s">
        <v>67</v>
      </c>
      <c r="C223" s="260"/>
      <c r="D223" s="33" t="s">
        <v>68</v>
      </c>
      <c r="E223" s="15">
        <v>1</v>
      </c>
      <c r="F223" s="15">
        <v>1.2</v>
      </c>
      <c r="G223" s="15">
        <v>9.1999999999999993</v>
      </c>
      <c r="H223" s="16">
        <v>52.4</v>
      </c>
      <c r="I223" s="17">
        <v>1.1000000000000001</v>
      </c>
      <c r="J223" s="242" t="s">
        <v>306</v>
      </c>
      <c r="K223" s="238"/>
      <c r="L223" s="238"/>
      <c r="M223" s="238"/>
      <c r="N223" s="238" t="s">
        <v>11</v>
      </c>
      <c r="O223" s="238"/>
      <c r="P223" s="238"/>
      <c r="Q223" s="237" t="s">
        <v>12</v>
      </c>
      <c r="R223" s="34" t="s">
        <v>13</v>
      </c>
    </row>
    <row r="224" spans="1:18" ht="24" x14ac:dyDescent="0.25">
      <c r="A224" s="242" t="s">
        <v>134</v>
      </c>
      <c r="B224" s="238"/>
      <c r="C224" s="238"/>
      <c r="D224" s="238"/>
      <c r="E224" s="238" t="s">
        <v>11</v>
      </c>
      <c r="F224" s="238"/>
      <c r="G224" s="238"/>
      <c r="H224" s="237" t="s">
        <v>12</v>
      </c>
      <c r="I224" s="34" t="s">
        <v>13</v>
      </c>
      <c r="J224" s="243"/>
      <c r="K224" s="244"/>
      <c r="L224" s="244"/>
      <c r="M224" s="244"/>
      <c r="N224" s="35" t="s">
        <v>14</v>
      </c>
      <c r="O224" s="35" t="s">
        <v>15</v>
      </c>
      <c r="P224" s="35" t="s">
        <v>16</v>
      </c>
      <c r="Q224" s="239"/>
      <c r="R224" s="36" t="s">
        <v>17</v>
      </c>
    </row>
    <row r="225" spans="1:18" ht="15.75" thickBot="1" x14ac:dyDescent="0.3">
      <c r="A225" s="243"/>
      <c r="B225" s="244"/>
      <c r="C225" s="244"/>
      <c r="D225" s="244"/>
      <c r="E225" s="35" t="s">
        <v>14</v>
      </c>
      <c r="F225" s="35" t="s">
        <v>15</v>
      </c>
      <c r="G225" s="35" t="s">
        <v>16</v>
      </c>
      <c r="H225" s="239"/>
      <c r="I225" s="36" t="s">
        <v>17</v>
      </c>
      <c r="J225" s="245"/>
      <c r="K225" s="246"/>
      <c r="L225" s="246"/>
      <c r="M225" s="246"/>
      <c r="N225" s="37">
        <f>N222+N221+N220+N219+N218+N216+N215+N213+N212+N211+N210+N209+N208+N206+N204+N203+N202+N201+N200</f>
        <v>64.11999999999999</v>
      </c>
      <c r="O225" s="37">
        <f>O222+O221+O220+O219+O218+O216+O215+O213+O212+O211+O210+O209+O208+O206+O204+O203+O202+O201+O200</f>
        <v>79.040199999999999</v>
      </c>
      <c r="P225" s="37">
        <f>P222+P221+P220+P219+P218+P216+P215+P213+P212+P211+P210+P209+P208+P206+P204+P203+P202+P201+P200</f>
        <v>288.88000000000005</v>
      </c>
      <c r="Q225" s="37">
        <f>Q222+Q221+Q220+Q219+Q218+Q216+Q215+Q213+Q212+Q211+Q210+Q209+Q208+Q206+Q204+Q203+Q202+Q201+Q200</f>
        <v>2221.6397800000004</v>
      </c>
      <c r="R225" s="38">
        <f>R222+R221+R220+R219+R218+R216+R215+R213+R212+R211+R210+R209+R208+R206+R204+R203+R202+R201+R200</f>
        <v>64.7</v>
      </c>
    </row>
    <row r="226" spans="1:18" ht="15.75" thickBot="1" x14ac:dyDescent="0.3">
      <c r="A226" s="245"/>
      <c r="B226" s="246"/>
      <c r="C226" s="246"/>
      <c r="D226" s="246"/>
      <c r="E226" s="37">
        <f>E223+E222+E221+E220+E219+E217+E216+E214+E213+E212+E211+E210+E209+E207+E205+E204+E203+E202+E201</f>
        <v>50.04</v>
      </c>
      <c r="F226" s="37">
        <f>F223+F222+F221+F220+F219+F217+F216+F214+F213+F212+F211+F210+F209+F207+F205+F204+F203+F202+F201</f>
        <v>61.136600000000008</v>
      </c>
      <c r="G226" s="37">
        <f>G223+G222+G221+G220+G219+G217+G216+G214+G213+G212+G211+G210+G209+G207+G205+G204+G203+G202+G201</f>
        <v>222.65999999999997</v>
      </c>
      <c r="H226" s="37">
        <f>H223+H222+H221+H220+H219+H217+H216+H214+H213+H212+H211+H210+H209+H207+H205+H204+H203+H202+H201</f>
        <v>1707.12</v>
      </c>
      <c r="I226" s="38">
        <f>I223+I222+I221+I220+I219+I217+I216+I214+I213+I212+I211+I210+I209+I207+I205+I204+I203+I202+I201</f>
        <v>50.81</v>
      </c>
      <c r="J226" s="44"/>
      <c r="K226" s="45"/>
      <c r="L226" s="45"/>
      <c r="M226" s="45"/>
      <c r="N226" s="46"/>
      <c r="O226" s="46"/>
      <c r="P226" s="46"/>
      <c r="Q226" s="46"/>
      <c r="R226" s="46"/>
    </row>
    <row r="227" spans="1:18" ht="15.75" thickBot="1" x14ac:dyDescent="0.3">
      <c r="A227" s="44"/>
      <c r="B227" s="45"/>
      <c r="C227" s="45"/>
      <c r="D227" s="45"/>
      <c r="E227" s="46"/>
      <c r="F227" s="46"/>
      <c r="G227" s="46"/>
      <c r="H227" s="46"/>
      <c r="I227" s="46"/>
      <c r="J227" s="230" t="s">
        <v>307</v>
      </c>
      <c r="K227" s="219"/>
      <c r="L227" s="219"/>
      <c r="M227" s="219"/>
      <c r="N227" s="219"/>
      <c r="O227" s="219"/>
      <c r="P227" s="219"/>
      <c r="Q227" s="219"/>
      <c r="R227" s="231"/>
    </row>
    <row r="228" spans="1:18" x14ac:dyDescent="0.25">
      <c r="A228" s="281" t="s">
        <v>135</v>
      </c>
      <c r="B228" s="282"/>
      <c r="C228" s="282"/>
      <c r="D228" s="282"/>
      <c r="E228" s="282"/>
      <c r="F228" s="282"/>
      <c r="G228" s="282"/>
      <c r="H228" s="282"/>
      <c r="I228" s="283"/>
      <c r="J228" s="77">
        <v>7</v>
      </c>
      <c r="K228" s="78" t="s">
        <v>1</v>
      </c>
      <c r="L228" s="79">
        <v>2</v>
      </c>
      <c r="M228" s="80"/>
      <c r="N228" s="80"/>
      <c r="O228" s="80"/>
      <c r="P228" s="80"/>
      <c r="Q228" s="81"/>
      <c r="R228" s="82"/>
    </row>
    <row r="229" spans="1:18" x14ac:dyDescent="0.25">
      <c r="A229" s="1">
        <v>7</v>
      </c>
      <c r="B229" s="5" t="s">
        <v>1</v>
      </c>
      <c r="C229" s="6">
        <v>2</v>
      </c>
      <c r="D229" s="2"/>
      <c r="E229" s="2"/>
      <c r="F229" s="2"/>
      <c r="G229" s="2"/>
      <c r="H229" s="3"/>
      <c r="I229" s="4"/>
      <c r="J229" s="1"/>
      <c r="K229" s="5" t="s">
        <v>2</v>
      </c>
      <c r="L229" s="6">
        <v>2</v>
      </c>
      <c r="M229" s="2"/>
      <c r="N229" s="2"/>
      <c r="O229" s="2"/>
      <c r="P229" s="2"/>
      <c r="Q229" s="3"/>
      <c r="R229" s="4"/>
    </row>
    <row r="230" spans="1:18" x14ac:dyDescent="0.25">
      <c r="A230" s="1"/>
      <c r="B230" s="5" t="s">
        <v>2</v>
      </c>
      <c r="C230" s="6">
        <v>2</v>
      </c>
      <c r="D230" s="2"/>
      <c r="E230" s="2"/>
      <c r="F230" s="2"/>
      <c r="G230" s="2"/>
      <c r="H230" s="3"/>
      <c r="I230" s="4"/>
      <c r="J230" s="1"/>
      <c r="K230" s="5" t="s">
        <v>3</v>
      </c>
      <c r="L230" s="7" t="s">
        <v>4</v>
      </c>
      <c r="M230" s="262" t="s">
        <v>5</v>
      </c>
      <c r="N230" s="262"/>
      <c r="O230" s="262"/>
      <c r="P230" s="262"/>
      <c r="Q230" s="262"/>
      <c r="R230" s="4"/>
    </row>
    <row r="231" spans="1:18" x14ac:dyDescent="0.25">
      <c r="A231" s="1"/>
      <c r="B231" s="5" t="s">
        <v>3</v>
      </c>
      <c r="C231" s="7" t="s">
        <v>4</v>
      </c>
      <c r="D231" s="262" t="s">
        <v>5</v>
      </c>
      <c r="E231" s="262"/>
      <c r="F231" s="262"/>
      <c r="G231" s="262"/>
      <c r="H231" s="262"/>
      <c r="I231" s="4"/>
      <c r="J231" s="50"/>
      <c r="K231" s="51" t="s">
        <v>6</v>
      </c>
      <c r="L231" s="9" t="s">
        <v>292</v>
      </c>
      <c r="M231" s="7"/>
      <c r="N231" s="7"/>
      <c r="O231" s="7"/>
      <c r="P231" s="7"/>
      <c r="Q231" s="52"/>
      <c r="R231" s="53"/>
    </row>
    <row r="232" spans="1:18" x14ac:dyDescent="0.25">
      <c r="A232" s="50"/>
      <c r="B232" s="51" t="s">
        <v>6</v>
      </c>
      <c r="C232" s="9" t="s">
        <v>7</v>
      </c>
      <c r="D232" s="7"/>
      <c r="E232" s="7"/>
      <c r="F232" s="7"/>
      <c r="G232" s="7"/>
      <c r="H232" s="52"/>
      <c r="I232" s="53"/>
      <c r="J232" s="1"/>
      <c r="K232" s="2"/>
      <c r="L232" s="2"/>
      <c r="M232" s="2"/>
      <c r="N232" s="2"/>
      <c r="O232" s="2"/>
      <c r="P232" s="2"/>
      <c r="Q232" s="3"/>
      <c r="R232" s="4"/>
    </row>
    <row r="233" spans="1:18" ht="25.5" x14ac:dyDescent="0.25">
      <c r="A233" s="1"/>
      <c r="B233" s="2"/>
      <c r="C233" s="2"/>
      <c r="D233" s="2"/>
      <c r="E233" s="2"/>
      <c r="F233" s="2"/>
      <c r="G233" s="2"/>
      <c r="H233" s="3"/>
      <c r="I233" s="4"/>
      <c r="J233" s="233" t="s">
        <v>8</v>
      </c>
      <c r="K233" s="234" t="s">
        <v>9</v>
      </c>
      <c r="L233" s="234"/>
      <c r="M233" s="234" t="s">
        <v>10</v>
      </c>
      <c r="N233" s="234" t="s">
        <v>11</v>
      </c>
      <c r="O233" s="234"/>
      <c r="P233" s="234"/>
      <c r="Q233" s="235" t="s">
        <v>12</v>
      </c>
      <c r="R233" s="12" t="s">
        <v>13</v>
      </c>
    </row>
    <row r="234" spans="1:18" ht="25.5" x14ac:dyDescent="0.25">
      <c r="A234" s="233" t="s">
        <v>8</v>
      </c>
      <c r="B234" s="234" t="s">
        <v>9</v>
      </c>
      <c r="C234" s="234"/>
      <c r="D234" s="234" t="s">
        <v>10</v>
      </c>
      <c r="E234" s="234" t="s">
        <v>11</v>
      </c>
      <c r="F234" s="234"/>
      <c r="G234" s="234"/>
      <c r="H234" s="235" t="s">
        <v>12</v>
      </c>
      <c r="I234" s="12" t="s">
        <v>13</v>
      </c>
      <c r="J234" s="233"/>
      <c r="K234" s="234"/>
      <c r="L234" s="234"/>
      <c r="M234" s="234"/>
      <c r="N234" s="11" t="s">
        <v>14</v>
      </c>
      <c r="O234" s="11" t="s">
        <v>15</v>
      </c>
      <c r="P234" s="11" t="s">
        <v>16</v>
      </c>
      <c r="Q234" s="235"/>
      <c r="R234" s="12" t="s">
        <v>17</v>
      </c>
    </row>
    <row r="235" spans="1:18" x14ac:dyDescent="0.25">
      <c r="A235" s="233"/>
      <c r="B235" s="234"/>
      <c r="C235" s="234"/>
      <c r="D235" s="234"/>
      <c r="E235" s="11" t="s">
        <v>14</v>
      </c>
      <c r="F235" s="11" t="s">
        <v>15</v>
      </c>
      <c r="G235" s="11" t="s">
        <v>16</v>
      </c>
      <c r="H235" s="235"/>
      <c r="I235" s="12" t="s">
        <v>17</v>
      </c>
      <c r="J235" s="252" t="s">
        <v>18</v>
      </c>
      <c r="K235" s="253"/>
      <c r="L235" s="253"/>
      <c r="M235" s="253"/>
      <c r="N235" s="253"/>
      <c r="O235" s="253"/>
      <c r="P235" s="253"/>
      <c r="Q235" s="253"/>
      <c r="R235" s="255"/>
    </row>
    <row r="236" spans="1:18" x14ac:dyDescent="0.25">
      <c r="A236" s="252" t="s">
        <v>18</v>
      </c>
      <c r="B236" s="253"/>
      <c r="C236" s="253"/>
      <c r="D236" s="253"/>
      <c r="E236" s="253"/>
      <c r="F236" s="253"/>
      <c r="G236" s="253"/>
      <c r="H236" s="253"/>
      <c r="I236" s="255"/>
      <c r="J236" s="19">
        <v>215</v>
      </c>
      <c r="K236" s="260" t="s">
        <v>136</v>
      </c>
      <c r="L236" s="260"/>
      <c r="M236" s="14">
        <v>100</v>
      </c>
      <c r="N236" s="15">
        <v>9.1999999999999993</v>
      </c>
      <c r="O236" s="15">
        <v>16</v>
      </c>
      <c r="P236" s="15">
        <v>1.71</v>
      </c>
      <c r="Q236" s="16">
        <v>181.42</v>
      </c>
      <c r="R236" s="17">
        <v>0.8</v>
      </c>
    </row>
    <row r="237" spans="1:18" x14ac:dyDescent="0.25">
      <c r="A237" s="19">
        <v>215</v>
      </c>
      <c r="B237" s="260" t="s">
        <v>136</v>
      </c>
      <c r="C237" s="260"/>
      <c r="D237" s="14">
        <v>70</v>
      </c>
      <c r="E237" s="15">
        <v>6.5</v>
      </c>
      <c r="F237" s="15">
        <v>11.2</v>
      </c>
      <c r="G237" s="15">
        <v>1.2</v>
      </c>
      <c r="H237" s="16">
        <v>127</v>
      </c>
      <c r="I237" s="17">
        <v>0.6</v>
      </c>
      <c r="J237" s="31"/>
      <c r="K237" s="260" t="s">
        <v>72</v>
      </c>
      <c r="L237" s="260"/>
      <c r="M237" s="14">
        <v>25</v>
      </c>
      <c r="N237" s="15">
        <v>0.9</v>
      </c>
      <c r="O237" s="15">
        <v>0.8</v>
      </c>
      <c r="P237" s="15">
        <v>1.9</v>
      </c>
      <c r="Q237" s="16">
        <v>20.62</v>
      </c>
      <c r="R237" s="17">
        <v>3.62</v>
      </c>
    </row>
    <row r="238" spans="1:18" x14ac:dyDescent="0.25">
      <c r="A238" s="49"/>
      <c r="B238" s="228" t="s">
        <v>72</v>
      </c>
      <c r="C238" s="228"/>
      <c r="D238" s="25">
        <v>20</v>
      </c>
      <c r="E238" s="26">
        <v>0.7</v>
      </c>
      <c r="F238" s="26">
        <v>0.6</v>
      </c>
      <c r="G238" s="26">
        <v>1.5</v>
      </c>
      <c r="H238" s="27">
        <v>16.5</v>
      </c>
      <c r="I238" s="28">
        <v>2.9</v>
      </c>
      <c r="J238" s="13"/>
      <c r="K238" s="260" t="s">
        <v>23</v>
      </c>
      <c r="L238" s="260"/>
      <c r="M238" s="14">
        <v>30</v>
      </c>
      <c r="N238" s="15">
        <v>2.9</v>
      </c>
      <c r="O238" s="16">
        <v>1.01</v>
      </c>
      <c r="P238" s="16">
        <v>15.6</v>
      </c>
      <c r="Q238" s="16">
        <v>79.099999999999994</v>
      </c>
      <c r="R238" s="20"/>
    </row>
    <row r="239" spans="1:18" x14ac:dyDescent="0.25">
      <c r="A239" s="13"/>
      <c r="B239" s="260" t="s">
        <v>23</v>
      </c>
      <c r="C239" s="260"/>
      <c r="D239" s="14">
        <v>20</v>
      </c>
      <c r="E239" s="15">
        <v>1.51</v>
      </c>
      <c r="F239" s="16">
        <v>0.54220000000000002</v>
      </c>
      <c r="G239" s="15">
        <v>9.7200000000000006</v>
      </c>
      <c r="H239" s="16">
        <v>48.64</v>
      </c>
      <c r="I239" s="21"/>
      <c r="J239" s="19">
        <v>397</v>
      </c>
      <c r="K239" s="260" t="s">
        <v>52</v>
      </c>
      <c r="L239" s="260"/>
      <c r="M239" s="14">
        <v>180</v>
      </c>
      <c r="N239" s="15">
        <v>3.3</v>
      </c>
      <c r="O239" s="15">
        <v>3.43336</v>
      </c>
      <c r="P239" s="15">
        <v>23</v>
      </c>
      <c r="Q239" s="16">
        <v>109.6</v>
      </c>
      <c r="R239" s="20">
        <v>1.2</v>
      </c>
    </row>
    <row r="240" spans="1:18" x14ac:dyDescent="0.25">
      <c r="A240" s="19">
        <v>397</v>
      </c>
      <c r="B240" s="260" t="s">
        <v>52</v>
      </c>
      <c r="C240" s="260"/>
      <c r="D240" s="14">
        <v>150</v>
      </c>
      <c r="E240" s="15">
        <v>2.8</v>
      </c>
      <c r="F240" s="15">
        <v>2.9</v>
      </c>
      <c r="G240" s="15">
        <v>18.8</v>
      </c>
      <c r="H240" s="16">
        <v>91</v>
      </c>
      <c r="I240" s="23">
        <v>1</v>
      </c>
      <c r="J240" s="13"/>
      <c r="K240" s="260" t="s">
        <v>137</v>
      </c>
      <c r="L240" s="260"/>
      <c r="M240" s="14">
        <v>120</v>
      </c>
      <c r="N240" s="15">
        <v>0.4</v>
      </c>
      <c r="O240" s="15">
        <v>0.4</v>
      </c>
      <c r="P240" s="15">
        <v>12.4</v>
      </c>
      <c r="Q240" s="16">
        <v>56.4</v>
      </c>
      <c r="R240" s="23">
        <v>6</v>
      </c>
    </row>
    <row r="241" spans="1:18" x14ac:dyDescent="0.25">
      <c r="A241" s="13"/>
      <c r="B241" s="260" t="s">
        <v>137</v>
      </c>
      <c r="C241" s="260"/>
      <c r="D241" s="14">
        <v>100</v>
      </c>
      <c r="E241" s="15">
        <v>0.33</v>
      </c>
      <c r="F241" s="15">
        <v>0</v>
      </c>
      <c r="G241" s="15">
        <v>10.3</v>
      </c>
      <c r="H241" s="16">
        <v>47.5</v>
      </c>
      <c r="I241" s="23">
        <v>5</v>
      </c>
      <c r="J241" s="252" t="s">
        <v>26</v>
      </c>
      <c r="K241" s="253"/>
      <c r="L241" s="253"/>
      <c r="M241" s="253"/>
      <c r="N241" s="253"/>
      <c r="O241" s="253"/>
      <c r="P241" s="253"/>
      <c r="Q241" s="253"/>
      <c r="R241" s="255"/>
    </row>
    <row r="242" spans="1:18" x14ac:dyDescent="0.25">
      <c r="A242" s="252" t="s">
        <v>26</v>
      </c>
      <c r="B242" s="253"/>
      <c r="C242" s="253"/>
      <c r="D242" s="253"/>
      <c r="E242" s="253"/>
      <c r="F242" s="253"/>
      <c r="G242" s="253"/>
      <c r="H242" s="253"/>
      <c r="I242" s="255"/>
      <c r="J242" s="22" t="s">
        <v>27</v>
      </c>
      <c r="K242" s="260" t="s">
        <v>28</v>
      </c>
      <c r="L242" s="260"/>
      <c r="M242" s="14">
        <v>100</v>
      </c>
      <c r="N242" s="15">
        <v>0.4</v>
      </c>
      <c r="O242" s="15">
        <v>0</v>
      </c>
      <c r="P242" s="15">
        <v>13.3</v>
      </c>
      <c r="Q242" s="16">
        <v>56</v>
      </c>
      <c r="R242" s="23">
        <v>2.5</v>
      </c>
    </row>
    <row r="243" spans="1:18" x14ac:dyDescent="0.25">
      <c r="A243" s="22" t="s">
        <v>27</v>
      </c>
      <c r="B243" s="260" t="s">
        <v>28</v>
      </c>
      <c r="C243" s="260"/>
      <c r="D243" s="14">
        <v>100</v>
      </c>
      <c r="E243" s="15">
        <v>0.4</v>
      </c>
      <c r="F243" s="15">
        <v>0</v>
      </c>
      <c r="G243" s="15">
        <v>13.3</v>
      </c>
      <c r="H243" s="16">
        <v>56</v>
      </c>
      <c r="I243" s="23">
        <v>2.5</v>
      </c>
      <c r="J243" s="261" t="s">
        <v>29</v>
      </c>
      <c r="K243" s="256"/>
      <c r="L243" s="256"/>
      <c r="M243" s="256"/>
      <c r="N243" s="256"/>
      <c r="O243" s="256"/>
      <c r="P243" s="256"/>
      <c r="Q243" s="256"/>
      <c r="R243" s="257"/>
    </row>
    <row r="244" spans="1:18" x14ac:dyDescent="0.25">
      <c r="A244" s="261" t="s">
        <v>29</v>
      </c>
      <c r="B244" s="256"/>
      <c r="C244" s="256"/>
      <c r="D244" s="256"/>
      <c r="E244" s="256"/>
      <c r="F244" s="256"/>
      <c r="G244" s="256"/>
      <c r="H244" s="256"/>
      <c r="I244" s="257"/>
      <c r="J244" s="30">
        <v>28</v>
      </c>
      <c r="K244" s="228" t="s">
        <v>138</v>
      </c>
      <c r="L244" s="228"/>
      <c r="M244" s="25">
        <v>60</v>
      </c>
      <c r="N244" s="27">
        <v>0.94</v>
      </c>
      <c r="O244" s="26">
        <v>3.24444</v>
      </c>
      <c r="P244" s="27">
        <v>11.8</v>
      </c>
      <c r="Q244" s="27">
        <v>78.900000000000006</v>
      </c>
      <c r="R244" s="32">
        <v>5.18</v>
      </c>
    </row>
    <row r="245" spans="1:18" x14ac:dyDescent="0.25">
      <c r="A245" s="30">
        <v>28</v>
      </c>
      <c r="B245" s="228" t="s">
        <v>138</v>
      </c>
      <c r="C245" s="228"/>
      <c r="D245" s="25">
        <v>40</v>
      </c>
      <c r="E245" s="27">
        <v>0.63</v>
      </c>
      <c r="F245" s="26">
        <v>2.1</v>
      </c>
      <c r="G245" s="27">
        <v>7.86</v>
      </c>
      <c r="H245" s="27">
        <v>52.6</v>
      </c>
      <c r="I245" s="32">
        <v>3.45</v>
      </c>
      <c r="J245" s="30" t="s">
        <v>139</v>
      </c>
      <c r="K245" s="228" t="s">
        <v>140</v>
      </c>
      <c r="L245" s="228"/>
      <c r="M245" s="25">
        <v>200</v>
      </c>
      <c r="N245" s="26">
        <v>3.8</v>
      </c>
      <c r="O245" s="26">
        <v>4.6444400000000003</v>
      </c>
      <c r="P245" s="26">
        <v>6.4</v>
      </c>
      <c r="Q245" s="27">
        <v>164.4</v>
      </c>
      <c r="R245" s="32">
        <v>7.8</v>
      </c>
    </row>
    <row r="246" spans="1:18" x14ac:dyDescent="0.25">
      <c r="A246" s="30" t="s">
        <v>139</v>
      </c>
      <c r="B246" s="228" t="s">
        <v>140</v>
      </c>
      <c r="C246" s="228"/>
      <c r="D246" s="25">
        <v>165</v>
      </c>
      <c r="E246" s="26">
        <v>3.1</v>
      </c>
      <c r="F246" s="26">
        <v>3.8</v>
      </c>
      <c r="G246" s="26">
        <v>5.3</v>
      </c>
      <c r="H246" s="27">
        <v>135.6</v>
      </c>
      <c r="I246" s="32">
        <v>6.5</v>
      </c>
      <c r="J246" s="13">
        <v>261</v>
      </c>
      <c r="K246" s="260" t="s">
        <v>308</v>
      </c>
      <c r="L246" s="260"/>
      <c r="M246" s="14">
        <v>80</v>
      </c>
      <c r="N246" s="15">
        <v>5.9</v>
      </c>
      <c r="O246" s="15">
        <v>6.3444000000000003</v>
      </c>
      <c r="P246" s="16">
        <v>8.36</v>
      </c>
      <c r="Q246" s="16">
        <v>113.84</v>
      </c>
      <c r="R246" s="20">
        <v>0.73</v>
      </c>
    </row>
    <row r="247" spans="1:18" x14ac:dyDescent="0.25">
      <c r="A247" s="13">
        <v>261</v>
      </c>
      <c r="B247" s="260" t="s">
        <v>141</v>
      </c>
      <c r="C247" s="260"/>
      <c r="D247" s="14">
        <v>65</v>
      </c>
      <c r="E247" s="15">
        <v>4.8</v>
      </c>
      <c r="F247" s="15">
        <v>5.0999999999999996</v>
      </c>
      <c r="G247" s="16">
        <v>6.8</v>
      </c>
      <c r="H247" s="15">
        <v>92.5</v>
      </c>
      <c r="I247" s="17">
        <v>0.6</v>
      </c>
      <c r="J247" s="42">
        <v>342</v>
      </c>
      <c r="K247" s="260" t="s">
        <v>60</v>
      </c>
      <c r="L247" s="260"/>
      <c r="M247" s="14">
        <v>120</v>
      </c>
      <c r="N247" s="15">
        <v>3.2</v>
      </c>
      <c r="O247" s="15">
        <v>5.7122000000000002</v>
      </c>
      <c r="P247" s="15">
        <v>8.1189999999999998</v>
      </c>
      <c r="Q247" s="16">
        <v>148.80000000000001</v>
      </c>
      <c r="R247" s="17">
        <v>5.4</v>
      </c>
    </row>
    <row r="248" spans="1:18" x14ac:dyDescent="0.25">
      <c r="A248" s="42">
        <v>342</v>
      </c>
      <c r="B248" s="260" t="s">
        <v>60</v>
      </c>
      <c r="C248" s="260"/>
      <c r="D248" s="14">
        <v>100</v>
      </c>
      <c r="E248" s="15">
        <v>2.5</v>
      </c>
      <c r="F248" s="15">
        <v>4.0999999999999996</v>
      </c>
      <c r="G248" s="15">
        <v>6.8</v>
      </c>
      <c r="H248" s="16">
        <v>118</v>
      </c>
      <c r="I248" s="17">
        <v>4.5</v>
      </c>
      <c r="J248" s="13" t="s">
        <v>100</v>
      </c>
      <c r="K248" s="260" t="s">
        <v>101</v>
      </c>
      <c r="L248" s="260"/>
      <c r="M248" s="14">
        <v>180</v>
      </c>
      <c r="N248" s="16">
        <v>0.12</v>
      </c>
      <c r="O248" s="16">
        <v>0</v>
      </c>
      <c r="P248" s="15">
        <v>24.847999999999999</v>
      </c>
      <c r="Q248" s="16">
        <v>103.6</v>
      </c>
      <c r="R248" s="20">
        <v>3.6</v>
      </c>
    </row>
    <row r="249" spans="1:18" x14ac:dyDescent="0.25">
      <c r="A249" s="13" t="s">
        <v>100</v>
      </c>
      <c r="B249" s="260" t="s">
        <v>101</v>
      </c>
      <c r="C249" s="260"/>
      <c r="D249" s="14">
        <v>150</v>
      </c>
      <c r="E249" s="15">
        <v>0.1</v>
      </c>
      <c r="F249" s="18">
        <v>0</v>
      </c>
      <c r="G249" s="15">
        <v>20.7</v>
      </c>
      <c r="H249" s="16">
        <v>85.9</v>
      </c>
      <c r="I249" s="23">
        <v>3</v>
      </c>
      <c r="J249" s="13"/>
      <c r="K249" s="260" t="s">
        <v>23</v>
      </c>
      <c r="L249" s="260"/>
      <c r="M249" s="14">
        <v>30</v>
      </c>
      <c r="N249" s="15">
        <v>2.9</v>
      </c>
      <c r="O249" s="16">
        <v>1.01</v>
      </c>
      <c r="P249" s="16">
        <v>15.6</v>
      </c>
      <c r="Q249" s="16">
        <v>79.099999999999994</v>
      </c>
      <c r="R249" s="20"/>
    </row>
    <row r="250" spans="1:18" x14ac:dyDescent="0.25">
      <c r="A250" s="13"/>
      <c r="B250" s="260" t="s">
        <v>23</v>
      </c>
      <c r="C250" s="260"/>
      <c r="D250" s="14">
        <v>20</v>
      </c>
      <c r="E250" s="15">
        <v>1.51</v>
      </c>
      <c r="F250" s="16">
        <v>0.54220000000000002</v>
      </c>
      <c r="G250" s="15">
        <v>9.7200000000000006</v>
      </c>
      <c r="H250" s="16">
        <v>48.64</v>
      </c>
      <c r="I250" s="21"/>
      <c r="J250" s="13"/>
      <c r="K250" s="260" t="s">
        <v>36</v>
      </c>
      <c r="L250" s="260"/>
      <c r="M250" s="14">
        <v>25</v>
      </c>
      <c r="N250" s="16">
        <v>1.47</v>
      </c>
      <c r="O250" s="16">
        <v>0.45</v>
      </c>
      <c r="P250" s="16">
        <v>13.11</v>
      </c>
      <c r="Q250" s="16">
        <v>59.634889999999999</v>
      </c>
      <c r="R250" s="20"/>
    </row>
    <row r="251" spans="1:18" x14ac:dyDescent="0.25">
      <c r="A251" s="13"/>
      <c r="B251" s="260" t="s">
        <v>36</v>
      </c>
      <c r="C251" s="260"/>
      <c r="D251" s="14">
        <v>20</v>
      </c>
      <c r="E251" s="15">
        <v>1</v>
      </c>
      <c r="F251" s="16">
        <v>0.36</v>
      </c>
      <c r="G251" s="15">
        <v>9.9</v>
      </c>
      <c r="H251" s="16">
        <v>45.6</v>
      </c>
      <c r="I251" s="21"/>
      <c r="J251" s="252" t="s">
        <v>38</v>
      </c>
      <c r="K251" s="253"/>
      <c r="L251" s="253"/>
      <c r="M251" s="253"/>
      <c r="N251" s="253"/>
      <c r="O251" s="253"/>
      <c r="P251" s="253"/>
      <c r="Q251" s="253"/>
      <c r="R251" s="255"/>
    </row>
    <row r="252" spans="1:18" x14ac:dyDescent="0.25">
      <c r="A252" s="252" t="s">
        <v>38</v>
      </c>
      <c r="B252" s="253"/>
      <c r="C252" s="253"/>
      <c r="D252" s="253"/>
      <c r="E252" s="253"/>
      <c r="F252" s="253"/>
      <c r="G252" s="253"/>
      <c r="H252" s="253"/>
      <c r="I252" s="255"/>
      <c r="J252" s="13" t="s">
        <v>142</v>
      </c>
      <c r="K252" s="260" t="s">
        <v>309</v>
      </c>
      <c r="L252" s="260"/>
      <c r="M252" s="14">
        <v>70</v>
      </c>
      <c r="N252" s="15">
        <v>6.8</v>
      </c>
      <c r="O252" s="15">
        <v>2.4443999999999999</v>
      </c>
      <c r="P252" s="15">
        <v>37.700000000000003</v>
      </c>
      <c r="Q252" s="16">
        <v>204.17</v>
      </c>
      <c r="R252" s="20">
        <v>0.11</v>
      </c>
    </row>
    <row r="253" spans="1:18" x14ac:dyDescent="0.25">
      <c r="A253" s="13" t="s">
        <v>142</v>
      </c>
      <c r="B253" s="260" t="s">
        <v>143</v>
      </c>
      <c r="C253" s="260"/>
      <c r="D253" s="14">
        <v>60</v>
      </c>
      <c r="E253" s="15">
        <v>6.1</v>
      </c>
      <c r="F253" s="15">
        <v>2.1</v>
      </c>
      <c r="G253" s="15">
        <v>32.299999999999997</v>
      </c>
      <c r="H253" s="16">
        <v>175</v>
      </c>
      <c r="I253" s="20">
        <v>0.09</v>
      </c>
      <c r="J253" s="19">
        <v>401</v>
      </c>
      <c r="K253" s="260" t="s">
        <v>144</v>
      </c>
      <c r="L253" s="260"/>
      <c r="M253" s="14">
        <v>180</v>
      </c>
      <c r="N253" s="15">
        <v>5.6</v>
      </c>
      <c r="O253" s="15">
        <v>5.1444000000000001</v>
      </c>
      <c r="P253" s="15">
        <v>7.4</v>
      </c>
      <c r="Q253" s="16">
        <v>118</v>
      </c>
      <c r="R253" s="20">
        <v>1.56</v>
      </c>
    </row>
    <row r="254" spans="1:18" x14ac:dyDescent="0.25">
      <c r="A254" s="19">
        <v>401</v>
      </c>
      <c r="B254" s="260" t="s">
        <v>144</v>
      </c>
      <c r="C254" s="260"/>
      <c r="D254" s="14">
        <v>150</v>
      </c>
      <c r="E254" s="15">
        <v>4.3</v>
      </c>
      <c r="F254" s="15">
        <v>3.7</v>
      </c>
      <c r="G254" s="15">
        <v>6</v>
      </c>
      <c r="H254" s="16">
        <v>95</v>
      </c>
      <c r="I254" s="17">
        <v>1.3</v>
      </c>
      <c r="J254" s="220" t="s">
        <v>42</v>
      </c>
      <c r="K254" s="221"/>
      <c r="L254" s="221"/>
      <c r="M254" s="221"/>
      <c r="N254" s="221"/>
      <c r="O254" s="221"/>
      <c r="P254" s="221"/>
      <c r="Q254" s="221"/>
      <c r="R254" s="223"/>
    </row>
    <row r="255" spans="1:18" x14ac:dyDescent="0.25">
      <c r="A255" s="252" t="s">
        <v>42</v>
      </c>
      <c r="B255" s="253"/>
      <c r="C255" s="253"/>
      <c r="D255" s="253"/>
      <c r="E255" s="253"/>
      <c r="F255" s="253"/>
      <c r="G255" s="253"/>
      <c r="H255" s="253"/>
      <c r="I255" s="255"/>
      <c r="J255" s="13">
        <v>291</v>
      </c>
      <c r="K255" s="260" t="s">
        <v>145</v>
      </c>
      <c r="L255" s="260"/>
      <c r="M255" s="14">
        <v>160</v>
      </c>
      <c r="N255" s="15">
        <v>10.4</v>
      </c>
      <c r="O255" s="15">
        <v>16.643999999999998</v>
      </c>
      <c r="P255" s="15">
        <v>24.3</v>
      </c>
      <c r="Q255" s="16">
        <v>298.5</v>
      </c>
      <c r="R255" s="20">
        <v>6.4</v>
      </c>
    </row>
    <row r="256" spans="1:18" x14ac:dyDescent="0.25">
      <c r="A256" s="13">
        <v>291</v>
      </c>
      <c r="B256" s="260" t="s">
        <v>145</v>
      </c>
      <c r="C256" s="260"/>
      <c r="D256" s="14">
        <v>130</v>
      </c>
      <c r="E256" s="15">
        <v>9.6</v>
      </c>
      <c r="F256" s="15">
        <v>14.7</v>
      </c>
      <c r="G256" s="15">
        <v>19.8</v>
      </c>
      <c r="H256" s="16">
        <v>263</v>
      </c>
      <c r="I256" s="17">
        <v>5.2</v>
      </c>
      <c r="J256" s="30"/>
      <c r="K256" s="209" t="s">
        <v>146</v>
      </c>
      <c r="L256" s="210"/>
      <c r="M256" s="25">
        <v>25</v>
      </c>
      <c r="N256" s="26">
        <v>0.4</v>
      </c>
      <c r="O256" s="26">
        <v>1.544</v>
      </c>
      <c r="P256" s="26">
        <v>1.1000000000000001</v>
      </c>
      <c r="Q256" s="27">
        <v>20.2</v>
      </c>
      <c r="R256" s="32">
        <v>0.16</v>
      </c>
    </row>
    <row r="257" spans="1:18" x14ac:dyDescent="0.25">
      <c r="A257" s="30"/>
      <c r="B257" s="209" t="s">
        <v>146</v>
      </c>
      <c r="C257" s="210"/>
      <c r="D257" s="25">
        <v>25</v>
      </c>
      <c r="E257" s="26">
        <v>0.4</v>
      </c>
      <c r="F257" s="26">
        <v>1.5</v>
      </c>
      <c r="G257" s="26">
        <v>1.1000000000000001</v>
      </c>
      <c r="H257" s="27">
        <v>20.2</v>
      </c>
      <c r="I257" s="32">
        <v>0.16</v>
      </c>
      <c r="J257" s="13"/>
      <c r="K257" s="260" t="s">
        <v>36</v>
      </c>
      <c r="L257" s="260"/>
      <c r="M257" s="14">
        <v>25</v>
      </c>
      <c r="N257" s="16">
        <v>1.47</v>
      </c>
      <c r="O257" s="16">
        <v>0.45</v>
      </c>
      <c r="P257" s="16">
        <v>13.11</v>
      </c>
      <c r="Q257" s="16">
        <v>59.634889999999999</v>
      </c>
      <c r="R257" s="20"/>
    </row>
    <row r="258" spans="1:18" x14ac:dyDescent="0.25">
      <c r="A258" s="13"/>
      <c r="B258" s="260" t="s">
        <v>36</v>
      </c>
      <c r="C258" s="260"/>
      <c r="D258" s="14">
        <v>20</v>
      </c>
      <c r="E258" s="15">
        <v>1</v>
      </c>
      <c r="F258" s="16">
        <v>0.36</v>
      </c>
      <c r="G258" s="15">
        <v>9.9</v>
      </c>
      <c r="H258" s="16">
        <v>45.6</v>
      </c>
      <c r="I258" s="21"/>
      <c r="J258" s="13"/>
      <c r="K258" s="260" t="s">
        <v>23</v>
      </c>
      <c r="L258" s="260"/>
      <c r="M258" s="14">
        <v>20</v>
      </c>
      <c r="N258" s="15">
        <v>1.5</v>
      </c>
      <c r="O258" s="16">
        <v>0.54220000000000002</v>
      </c>
      <c r="P258" s="15">
        <v>9.7200000000000006</v>
      </c>
      <c r="Q258" s="16">
        <v>48.64</v>
      </c>
      <c r="R258" s="21"/>
    </row>
    <row r="259" spans="1:18" x14ac:dyDescent="0.25">
      <c r="A259" s="13"/>
      <c r="B259" s="260" t="s">
        <v>23</v>
      </c>
      <c r="C259" s="260"/>
      <c r="D259" s="14">
        <v>20</v>
      </c>
      <c r="E259" s="15">
        <v>1.51</v>
      </c>
      <c r="F259" s="16">
        <v>0.54220000000000002</v>
      </c>
      <c r="G259" s="15">
        <v>9.7200000000000006</v>
      </c>
      <c r="H259" s="16">
        <v>48.64</v>
      </c>
      <c r="I259" s="21"/>
      <c r="J259" s="13">
        <v>394</v>
      </c>
      <c r="K259" s="260" t="s">
        <v>73</v>
      </c>
      <c r="L259" s="260"/>
      <c r="M259" s="14">
        <v>180</v>
      </c>
      <c r="N259" s="15">
        <v>1.5</v>
      </c>
      <c r="O259" s="15">
        <v>1.74444</v>
      </c>
      <c r="P259" s="15">
        <v>12.1</v>
      </c>
      <c r="Q259" s="15">
        <v>65.5</v>
      </c>
      <c r="R259" s="20">
        <v>0.56000000000000005</v>
      </c>
    </row>
    <row r="260" spans="1:18" ht="15.75" thickBot="1" x14ac:dyDescent="0.3">
      <c r="A260" s="13">
        <v>394</v>
      </c>
      <c r="B260" s="260" t="s">
        <v>73</v>
      </c>
      <c r="C260" s="260"/>
      <c r="D260" s="14">
        <v>150</v>
      </c>
      <c r="E260" s="15">
        <v>1.1000000000000001</v>
      </c>
      <c r="F260" s="15">
        <v>1.2</v>
      </c>
      <c r="G260" s="15">
        <v>9.3000000000000007</v>
      </c>
      <c r="H260" s="16">
        <v>53.2</v>
      </c>
      <c r="I260" s="17">
        <v>0.5</v>
      </c>
      <c r="J260" s="54"/>
      <c r="K260" s="268" t="s">
        <v>147</v>
      </c>
      <c r="L260" s="241"/>
      <c r="M260" s="55">
        <v>20</v>
      </c>
      <c r="N260" s="56">
        <v>0.02</v>
      </c>
      <c r="O260" s="56">
        <v>0</v>
      </c>
      <c r="P260" s="56">
        <v>15.6</v>
      </c>
      <c r="Q260" s="56">
        <v>66.7</v>
      </c>
      <c r="R260" s="57"/>
    </row>
    <row r="261" spans="1:18" ht="24.75" thickBot="1" x14ac:dyDescent="0.3">
      <c r="A261" s="54"/>
      <c r="B261" s="312" t="s">
        <v>147</v>
      </c>
      <c r="C261" s="312"/>
      <c r="D261" s="55">
        <v>20</v>
      </c>
      <c r="E261" s="56">
        <v>0.02</v>
      </c>
      <c r="F261" s="56">
        <v>0</v>
      </c>
      <c r="G261" s="56">
        <v>15.6</v>
      </c>
      <c r="H261" s="56">
        <v>66.7</v>
      </c>
      <c r="I261" s="57"/>
      <c r="J261" s="242" t="s">
        <v>310</v>
      </c>
      <c r="K261" s="238"/>
      <c r="L261" s="238"/>
      <c r="M261" s="238"/>
      <c r="N261" s="238" t="s">
        <v>11</v>
      </c>
      <c r="O261" s="238"/>
      <c r="P261" s="238"/>
      <c r="Q261" s="237" t="s">
        <v>12</v>
      </c>
      <c r="R261" s="34" t="s">
        <v>13</v>
      </c>
    </row>
    <row r="262" spans="1:18" ht="24" x14ac:dyDescent="0.25">
      <c r="A262" s="242" t="s">
        <v>148</v>
      </c>
      <c r="B262" s="238"/>
      <c r="C262" s="238"/>
      <c r="D262" s="238"/>
      <c r="E262" s="238" t="s">
        <v>11</v>
      </c>
      <c r="F262" s="238"/>
      <c r="G262" s="238"/>
      <c r="H262" s="237" t="s">
        <v>12</v>
      </c>
      <c r="I262" s="34" t="s">
        <v>13</v>
      </c>
      <c r="J262" s="243"/>
      <c r="K262" s="244"/>
      <c r="L262" s="244"/>
      <c r="M262" s="244"/>
      <c r="N262" s="35" t="s">
        <v>14</v>
      </c>
      <c r="O262" s="35" t="s">
        <v>15</v>
      </c>
      <c r="P262" s="35" t="s">
        <v>16</v>
      </c>
      <c r="Q262" s="239"/>
      <c r="R262" s="36" t="s">
        <v>17</v>
      </c>
    </row>
    <row r="263" spans="1:18" ht="15.75" thickBot="1" x14ac:dyDescent="0.3">
      <c r="A263" s="243"/>
      <c r="B263" s="244"/>
      <c r="C263" s="244"/>
      <c r="D263" s="244"/>
      <c r="E263" s="35" t="s">
        <v>14</v>
      </c>
      <c r="F263" s="35" t="s">
        <v>15</v>
      </c>
      <c r="G263" s="35" t="s">
        <v>16</v>
      </c>
      <c r="H263" s="239"/>
      <c r="I263" s="36" t="s">
        <v>17</v>
      </c>
      <c r="J263" s="245"/>
      <c r="K263" s="246"/>
      <c r="L263" s="246"/>
      <c r="M263" s="246"/>
      <c r="N263" s="37">
        <f>N260+N259+N258+N257+N256+N255+N253+N252+N250+N249+N248+N247+N246+N245+N244+N242+N240+N239+N238+N237+N236</f>
        <v>63.11999999999999</v>
      </c>
      <c r="O263" s="37">
        <f>O260+O259+O258+O257+O256+O255+O253+O252+O250+O249+O248+O247+O246+O245+O244+O242+O240+O239+O238+O237+O236</f>
        <v>71.562279999999987</v>
      </c>
      <c r="P263" s="37">
        <f>P260+P259+P258+P257+P256+P255+P253+P252+P250+P249+P248+P247+P246+P245+P244+P242+P240+P239+P238+P237+P236</f>
        <v>277.17700000000002</v>
      </c>
      <c r="Q263" s="37">
        <f>Q260+Q259+Q258+Q257+Q256+Q255+Q253+Q252+Q250+Q249+Q248+Q247+Q246+Q245+Q244+Q242+Q240+Q239+Q238+Q237+Q236</f>
        <v>2132.7597799999999</v>
      </c>
      <c r="R263" s="38">
        <f>R260+R259+R258+R257+R256+R255+R253+R252+R250+R249+R248+R247+R246+R245+R244+R242+R240+R239+R238+R237+R236</f>
        <v>45.62</v>
      </c>
    </row>
    <row r="264" spans="1:18" ht="15.75" thickBot="1" x14ac:dyDescent="0.3">
      <c r="A264" s="245"/>
      <c r="B264" s="246"/>
      <c r="C264" s="246"/>
      <c r="D264" s="246"/>
      <c r="E264" s="37">
        <f>E261+E260+E259+E258+E257+E256+E254+E253+E251+E250+E249+E248+E247+E246+E245+E243+E241+E240+E239+E238+E237</f>
        <v>49.910000000000004</v>
      </c>
      <c r="F264" s="37">
        <f>F261+F260+F259+F258+F257+F256+F254+F253+F251+F250+F249+F248+F247+F246+F245+F243+F241+F240+F239+F238+F237</f>
        <v>55.346599999999995</v>
      </c>
      <c r="G264" s="37">
        <f>G261+G260+G259+G258+G257+G256+G254+G253+G251+G250+G249+G248+G247+G246+G245+G243+G241+G240+G239+G238+G237</f>
        <v>225.62000000000006</v>
      </c>
      <c r="H264" s="37">
        <f>H261+H260+H259+H258+H257+H256+H254+H253+H251+H250+H249+H248+H247+H246+H245+H243+H241+H240+H239+H238+H237</f>
        <v>1732.82</v>
      </c>
      <c r="I264" s="38">
        <f>I261+I260+I259+I258+I257+I256+I254+I253+I251+I250+I249+I248+I247+I246+I245+I243+I241+I240+I239+I238+I237</f>
        <v>37.299999999999997</v>
      </c>
      <c r="J264" s="58"/>
      <c r="K264" s="58"/>
      <c r="L264" s="58"/>
      <c r="M264" s="58"/>
      <c r="N264" s="58"/>
      <c r="O264" s="58"/>
      <c r="P264" s="58"/>
      <c r="Q264" s="58"/>
      <c r="R264" s="58"/>
    </row>
    <row r="265" spans="1:18" ht="15.75" thickBot="1" x14ac:dyDescent="0.3">
      <c r="A265" s="58"/>
      <c r="B265" s="58"/>
      <c r="C265" s="58"/>
      <c r="D265" s="58"/>
      <c r="E265" s="58"/>
      <c r="F265" s="58"/>
      <c r="G265" s="58"/>
      <c r="H265" s="58"/>
      <c r="I265" s="58"/>
      <c r="J265" s="230" t="s">
        <v>311</v>
      </c>
      <c r="K265" s="219"/>
      <c r="L265" s="219"/>
      <c r="M265" s="219"/>
      <c r="N265" s="219"/>
      <c r="O265" s="219"/>
      <c r="P265" s="219"/>
      <c r="Q265" s="219"/>
      <c r="R265" s="231"/>
    </row>
    <row r="266" spans="1:18" x14ac:dyDescent="0.25">
      <c r="A266" s="281" t="s">
        <v>149</v>
      </c>
      <c r="B266" s="282"/>
      <c r="C266" s="282"/>
      <c r="D266" s="282"/>
      <c r="E266" s="282"/>
      <c r="F266" s="282"/>
      <c r="G266" s="282"/>
      <c r="H266" s="282"/>
      <c r="I266" s="283"/>
      <c r="J266" s="77">
        <v>8</v>
      </c>
      <c r="K266" s="78" t="s">
        <v>1</v>
      </c>
      <c r="L266" s="79">
        <v>3</v>
      </c>
      <c r="M266" s="80"/>
      <c r="N266" s="80"/>
      <c r="O266" s="80"/>
      <c r="P266" s="80"/>
      <c r="Q266" s="81"/>
      <c r="R266" s="82"/>
    </row>
    <row r="267" spans="1:18" x14ac:dyDescent="0.25">
      <c r="A267" s="1">
        <v>8</v>
      </c>
      <c r="B267" s="5" t="s">
        <v>1</v>
      </c>
      <c r="C267" s="6">
        <v>3</v>
      </c>
      <c r="D267" s="2"/>
      <c r="E267" s="2"/>
      <c r="F267" s="2"/>
      <c r="G267" s="2"/>
      <c r="H267" s="3"/>
      <c r="I267" s="4"/>
      <c r="J267" s="1"/>
      <c r="K267" s="5" t="s">
        <v>2</v>
      </c>
      <c r="L267" s="6">
        <v>2</v>
      </c>
      <c r="M267" s="2"/>
      <c r="N267" s="2"/>
      <c r="O267" s="2"/>
      <c r="P267" s="2"/>
      <c r="Q267" s="3"/>
      <c r="R267" s="4"/>
    </row>
    <row r="268" spans="1:18" x14ac:dyDescent="0.25">
      <c r="A268" s="1"/>
      <c r="B268" s="5" t="s">
        <v>2</v>
      </c>
      <c r="C268" s="6">
        <v>2</v>
      </c>
      <c r="D268" s="2"/>
      <c r="E268" s="2"/>
      <c r="F268" s="2"/>
      <c r="G268" s="2"/>
      <c r="H268" s="3"/>
      <c r="I268" s="4"/>
      <c r="J268" s="1"/>
      <c r="K268" s="5" t="s">
        <v>3</v>
      </c>
      <c r="L268" s="7" t="s">
        <v>4</v>
      </c>
      <c r="M268" s="262" t="s">
        <v>5</v>
      </c>
      <c r="N268" s="262"/>
      <c r="O268" s="262"/>
      <c r="P268" s="262"/>
      <c r="Q268" s="262"/>
      <c r="R268" s="4"/>
    </row>
    <row r="269" spans="1:18" x14ac:dyDescent="0.25">
      <c r="A269" s="1"/>
      <c r="B269" s="5" t="s">
        <v>3</v>
      </c>
      <c r="C269" s="7" t="s">
        <v>4</v>
      </c>
      <c r="D269" s="262" t="s">
        <v>5</v>
      </c>
      <c r="E269" s="262"/>
      <c r="F269" s="262"/>
      <c r="G269" s="262"/>
      <c r="H269" s="262"/>
      <c r="I269" s="4"/>
      <c r="J269" s="50"/>
      <c r="K269" s="51" t="s">
        <v>6</v>
      </c>
      <c r="L269" s="9" t="s">
        <v>276</v>
      </c>
      <c r="M269" s="7"/>
      <c r="N269" s="7"/>
      <c r="O269" s="7"/>
      <c r="P269" s="7"/>
      <c r="Q269" s="52"/>
      <c r="R269" s="53"/>
    </row>
    <row r="270" spans="1:18" x14ac:dyDescent="0.25">
      <c r="A270" s="50"/>
      <c r="B270" s="51" t="s">
        <v>6</v>
      </c>
      <c r="C270" s="9" t="s">
        <v>7</v>
      </c>
      <c r="D270" s="7"/>
      <c r="E270" s="7"/>
      <c r="F270" s="7"/>
      <c r="G270" s="7"/>
      <c r="H270" s="52"/>
      <c r="I270" s="53"/>
      <c r="J270" s="1"/>
      <c r="K270" s="2"/>
      <c r="L270" s="2"/>
      <c r="M270" s="2"/>
      <c r="N270" s="2"/>
      <c r="O270" s="2"/>
      <c r="P270" s="2"/>
      <c r="Q270" s="3"/>
      <c r="R270" s="4"/>
    </row>
    <row r="271" spans="1:18" ht="25.5" x14ac:dyDescent="0.25">
      <c r="A271" s="1"/>
      <c r="B271" s="2"/>
      <c r="C271" s="2"/>
      <c r="D271" s="2"/>
      <c r="E271" s="2"/>
      <c r="F271" s="2"/>
      <c r="G271" s="2"/>
      <c r="H271" s="3"/>
      <c r="I271" s="4"/>
      <c r="J271" s="233" t="s">
        <v>8</v>
      </c>
      <c r="K271" s="234" t="s">
        <v>9</v>
      </c>
      <c r="L271" s="234"/>
      <c r="M271" s="234" t="s">
        <v>10</v>
      </c>
      <c r="N271" s="234" t="s">
        <v>11</v>
      </c>
      <c r="O271" s="234"/>
      <c r="P271" s="234"/>
      <c r="Q271" s="235" t="s">
        <v>12</v>
      </c>
      <c r="R271" s="12" t="s">
        <v>13</v>
      </c>
    </row>
    <row r="272" spans="1:18" ht="25.5" x14ac:dyDescent="0.25">
      <c r="A272" s="233" t="s">
        <v>8</v>
      </c>
      <c r="B272" s="234" t="s">
        <v>9</v>
      </c>
      <c r="C272" s="234"/>
      <c r="D272" s="234" t="s">
        <v>10</v>
      </c>
      <c r="E272" s="234" t="s">
        <v>11</v>
      </c>
      <c r="F272" s="234"/>
      <c r="G272" s="234"/>
      <c r="H272" s="235" t="s">
        <v>12</v>
      </c>
      <c r="I272" s="12" t="s">
        <v>13</v>
      </c>
      <c r="J272" s="233"/>
      <c r="K272" s="234"/>
      <c r="L272" s="234"/>
      <c r="M272" s="234"/>
      <c r="N272" s="11" t="s">
        <v>14</v>
      </c>
      <c r="O272" s="11" t="s">
        <v>15</v>
      </c>
      <c r="P272" s="11" t="s">
        <v>16</v>
      </c>
      <c r="Q272" s="235"/>
      <c r="R272" s="12" t="s">
        <v>17</v>
      </c>
    </row>
    <row r="273" spans="1:18" x14ac:dyDescent="0.25">
      <c r="A273" s="233"/>
      <c r="B273" s="234"/>
      <c r="C273" s="234"/>
      <c r="D273" s="234"/>
      <c r="E273" s="11" t="s">
        <v>14</v>
      </c>
      <c r="F273" s="11" t="s">
        <v>15</v>
      </c>
      <c r="G273" s="11" t="s">
        <v>16</v>
      </c>
      <c r="H273" s="235"/>
      <c r="I273" s="12" t="s">
        <v>17</v>
      </c>
      <c r="J273" s="252" t="s">
        <v>18</v>
      </c>
      <c r="K273" s="253"/>
      <c r="L273" s="253"/>
      <c r="M273" s="253"/>
      <c r="N273" s="253"/>
      <c r="O273" s="253"/>
      <c r="P273" s="253"/>
      <c r="Q273" s="253"/>
      <c r="R273" s="255"/>
    </row>
    <row r="274" spans="1:18" x14ac:dyDescent="0.25">
      <c r="A274" s="252" t="s">
        <v>18</v>
      </c>
      <c r="B274" s="253"/>
      <c r="C274" s="253"/>
      <c r="D274" s="253"/>
      <c r="E274" s="253"/>
      <c r="F274" s="253"/>
      <c r="G274" s="253"/>
      <c r="H274" s="253"/>
      <c r="I274" s="255"/>
      <c r="J274" s="13">
        <v>235</v>
      </c>
      <c r="K274" s="260" t="s">
        <v>150</v>
      </c>
      <c r="L274" s="260"/>
      <c r="M274" s="14">
        <v>80</v>
      </c>
      <c r="N274" s="15">
        <v>14.8</v>
      </c>
      <c r="O274" s="15">
        <v>14.5</v>
      </c>
      <c r="P274" s="16">
        <v>9.9</v>
      </c>
      <c r="Q274" s="16">
        <v>251.2</v>
      </c>
      <c r="R274" s="20">
        <v>1.87</v>
      </c>
    </row>
    <row r="275" spans="1:18" x14ac:dyDescent="0.25">
      <c r="A275" s="13">
        <v>235</v>
      </c>
      <c r="B275" s="260" t="s">
        <v>150</v>
      </c>
      <c r="C275" s="260"/>
      <c r="D275" s="14">
        <v>70</v>
      </c>
      <c r="E275" s="15">
        <v>11.8</v>
      </c>
      <c r="F275" s="15">
        <v>11.6</v>
      </c>
      <c r="G275" s="15">
        <v>8.9</v>
      </c>
      <c r="H275" s="16">
        <v>201</v>
      </c>
      <c r="I275" s="17">
        <v>1.5</v>
      </c>
      <c r="J275" s="13"/>
      <c r="K275" s="260" t="s">
        <v>312</v>
      </c>
      <c r="L275" s="260"/>
      <c r="M275" s="14">
        <v>30</v>
      </c>
      <c r="N275" s="16">
        <v>1.2</v>
      </c>
      <c r="O275" s="15">
        <v>1</v>
      </c>
      <c r="P275" s="16">
        <v>2.91588</v>
      </c>
      <c r="Q275" s="16">
        <v>66.319860000000006</v>
      </c>
      <c r="R275" s="20">
        <v>0.125</v>
      </c>
    </row>
    <row r="276" spans="1:18" x14ac:dyDescent="0.25">
      <c r="A276" s="13"/>
      <c r="B276" s="260" t="s">
        <v>151</v>
      </c>
      <c r="C276" s="260"/>
      <c r="D276" s="14">
        <v>20</v>
      </c>
      <c r="E276" s="15">
        <v>0.6</v>
      </c>
      <c r="F276" s="15">
        <v>0.6</v>
      </c>
      <c r="G276" s="15">
        <v>1.4</v>
      </c>
      <c r="H276" s="16">
        <v>43.2</v>
      </c>
      <c r="I276" s="17">
        <v>0.1</v>
      </c>
      <c r="J276" s="13"/>
      <c r="K276" s="260" t="s">
        <v>35</v>
      </c>
      <c r="L276" s="260"/>
      <c r="M276" s="14">
        <v>30</v>
      </c>
      <c r="N276" s="15">
        <v>2.9</v>
      </c>
      <c r="O276" s="16">
        <v>1.01</v>
      </c>
      <c r="P276" s="16">
        <v>15.6</v>
      </c>
      <c r="Q276" s="16">
        <v>79.099999999999994</v>
      </c>
      <c r="R276" s="20"/>
    </row>
    <row r="277" spans="1:18" x14ac:dyDescent="0.25">
      <c r="A277" s="13"/>
      <c r="B277" s="260" t="s">
        <v>23</v>
      </c>
      <c r="C277" s="260"/>
      <c r="D277" s="14">
        <v>20</v>
      </c>
      <c r="E277" s="15">
        <v>1.51</v>
      </c>
      <c r="F277" s="16">
        <v>0.54220000000000002</v>
      </c>
      <c r="G277" s="15">
        <v>9.7200000000000006</v>
      </c>
      <c r="H277" s="16">
        <v>48.64</v>
      </c>
      <c r="I277" s="21"/>
      <c r="J277" s="31" t="s">
        <v>105</v>
      </c>
      <c r="K277" s="260" t="s">
        <v>106</v>
      </c>
      <c r="L277" s="260"/>
      <c r="M277" s="14">
        <v>180</v>
      </c>
      <c r="N277" s="15">
        <v>1.5</v>
      </c>
      <c r="O277" s="15">
        <v>1.6355</v>
      </c>
      <c r="P277" s="15">
        <v>12.1477</v>
      </c>
      <c r="Q277" s="16">
        <v>64.2</v>
      </c>
      <c r="R277" s="20">
        <v>4.5999999999999996</v>
      </c>
    </row>
    <row r="278" spans="1:18" x14ac:dyDescent="0.25">
      <c r="A278" s="31" t="s">
        <v>105</v>
      </c>
      <c r="B278" s="260" t="s">
        <v>106</v>
      </c>
      <c r="C278" s="260"/>
      <c r="D278" s="14">
        <v>150</v>
      </c>
      <c r="E278" s="15">
        <v>1</v>
      </c>
      <c r="F278" s="15">
        <v>1.2</v>
      </c>
      <c r="G278" s="15">
        <v>9.1999999999999993</v>
      </c>
      <c r="H278" s="16">
        <v>52.4</v>
      </c>
      <c r="I278" s="17">
        <v>3.8</v>
      </c>
      <c r="J278" s="252" t="s">
        <v>26</v>
      </c>
      <c r="K278" s="253"/>
      <c r="L278" s="253"/>
      <c r="M278" s="253"/>
      <c r="N278" s="253"/>
      <c r="O278" s="253"/>
      <c r="P278" s="253"/>
      <c r="Q278" s="253"/>
      <c r="R278" s="255"/>
    </row>
    <row r="279" spans="1:18" x14ac:dyDescent="0.25">
      <c r="A279" s="252" t="s">
        <v>26</v>
      </c>
      <c r="B279" s="253"/>
      <c r="C279" s="253"/>
      <c r="D279" s="253"/>
      <c r="E279" s="253"/>
      <c r="F279" s="253"/>
      <c r="G279" s="253"/>
      <c r="H279" s="253"/>
      <c r="I279" s="255"/>
      <c r="J279" s="22" t="s">
        <v>27</v>
      </c>
      <c r="K279" s="260" t="s">
        <v>95</v>
      </c>
      <c r="L279" s="260"/>
      <c r="M279" s="14">
        <v>100</v>
      </c>
      <c r="N279" s="15">
        <v>0.1</v>
      </c>
      <c r="O279" s="16">
        <v>0</v>
      </c>
      <c r="P279" s="15">
        <v>10.3</v>
      </c>
      <c r="Q279" s="16">
        <v>42</v>
      </c>
      <c r="R279" s="17">
        <v>0.8</v>
      </c>
    </row>
    <row r="280" spans="1:18" x14ac:dyDescent="0.25">
      <c r="A280" s="22" t="s">
        <v>27</v>
      </c>
      <c r="B280" s="260" t="s">
        <v>95</v>
      </c>
      <c r="C280" s="260"/>
      <c r="D280" s="14">
        <v>100</v>
      </c>
      <c r="E280" s="15">
        <v>0.1</v>
      </c>
      <c r="F280" s="16">
        <v>0</v>
      </c>
      <c r="G280" s="15">
        <v>10.3</v>
      </c>
      <c r="H280" s="16">
        <v>42</v>
      </c>
      <c r="I280" s="17">
        <v>0.8</v>
      </c>
      <c r="J280" s="261" t="s">
        <v>29</v>
      </c>
      <c r="K280" s="256"/>
      <c r="L280" s="256"/>
      <c r="M280" s="256"/>
      <c r="N280" s="256"/>
      <c r="O280" s="256"/>
      <c r="P280" s="256"/>
      <c r="Q280" s="256"/>
      <c r="R280" s="257"/>
    </row>
    <row r="281" spans="1:18" x14ac:dyDescent="0.25">
      <c r="A281" s="261" t="s">
        <v>29</v>
      </c>
      <c r="B281" s="256"/>
      <c r="C281" s="256"/>
      <c r="D281" s="256"/>
      <c r="E281" s="256"/>
      <c r="F281" s="256"/>
      <c r="G281" s="256"/>
      <c r="H281" s="256"/>
      <c r="I281" s="257"/>
      <c r="J281" s="30" t="s">
        <v>55</v>
      </c>
      <c r="K281" s="228" t="s">
        <v>56</v>
      </c>
      <c r="L281" s="228"/>
      <c r="M281" s="25">
        <v>60</v>
      </c>
      <c r="N281" s="26">
        <v>0.6</v>
      </c>
      <c r="O281" s="26">
        <v>5.5444000000000004</v>
      </c>
      <c r="P281" s="26">
        <v>1.7</v>
      </c>
      <c r="Q281" s="27">
        <v>48.6</v>
      </c>
      <c r="R281" s="32">
        <v>6</v>
      </c>
    </row>
    <row r="282" spans="1:18" x14ac:dyDescent="0.25">
      <c r="A282" s="30" t="s">
        <v>55</v>
      </c>
      <c r="B282" s="228" t="s">
        <v>56</v>
      </c>
      <c r="C282" s="228"/>
      <c r="D282" s="25">
        <v>40</v>
      </c>
      <c r="E282" s="26">
        <v>0.4</v>
      </c>
      <c r="F282" s="26">
        <v>2.8</v>
      </c>
      <c r="G282" s="26">
        <v>1.1000000000000001</v>
      </c>
      <c r="H282" s="27">
        <v>32.4</v>
      </c>
      <c r="I282" s="28">
        <v>4</v>
      </c>
      <c r="J282" s="30" t="s">
        <v>152</v>
      </c>
      <c r="K282" s="228" t="s">
        <v>313</v>
      </c>
      <c r="L282" s="228"/>
      <c r="M282" s="25">
        <v>200</v>
      </c>
      <c r="N282" s="26">
        <v>3</v>
      </c>
      <c r="O282" s="26">
        <v>5.2</v>
      </c>
      <c r="P282" s="26">
        <v>14.81</v>
      </c>
      <c r="Q282" s="27">
        <v>140.34</v>
      </c>
      <c r="R282" s="32">
        <v>4.5</v>
      </c>
    </row>
    <row r="283" spans="1:18" x14ac:dyDescent="0.25">
      <c r="A283" s="30" t="s">
        <v>152</v>
      </c>
      <c r="B283" s="228" t="s">
        <v>153</v>
      </c>
      <c r="C283" s="228"/>
      <c r="D283" s="25">
        <v>160</v>
      </c>
      <c r="E283" s="26">
        <v>2.4</v>
      </c>
      <c r="F283" s="26">
        <v>4.2</v>
      </c>
      <c r="G283" s="26">
        <v>6.57</v>
      </c>
      <c r="H283" s="27">
        <v>112.27</v>
      </c>
      <c r="I283" s="32">
        <v>3.2</v>
      </c>
      <c r="J283" s="13">
        <v>165</v>
      </c>
      <c r="K283" s="260" t="s">
        <v>99</v>
      </c>
      <c r="L283" s="260"/>
      <c r="M283" s="14">
        <v>115</v>
      </c>
      <c r="N283" s="15">
        <v>4.8</v>
      </c>
      <c r="O283" s="15">
        <v>6.1</v>
      </c>
      <c r="P283" s="15">
        <v>23.3</v>
      </c>
      <c r="Q283" s="16">
        <v>231.98</v>
      </c>
      <c r="R283" s="21"/>
    </row>
    <row r="284" spans="1:18" x14ac:dyDescent="0.25">
      <c r="A284" s="13">
        <v>165</v>
      </c>
      <c r="B284" s="260" t="s">
        <v>99</v>
      </c>
      <c r="C284" s="260"/>
      <c r="D284" s="14">
        <v>105</v>
      </c>
      <c r="E284" s="15">
        <v>4.0999999999999996</v>
      </c>
      <c r="F284" s="15">
        <v>5.2</v>
      </c>
      <c r="G284" s="15">
        <v>21.5</v>
      </c>
      <c r="H284" s="16">
        <v>193.83</v>
      </c>
      <c r="I284" s="20"/>
      <c r="J284" s="13">
        <v>305</v>
      </c>
      <c r="K284" s="260" t="s">
        <v>154</v>
      </c>
      <c r="L284" s="260"/>
      <c r="M284" s="14">
        <v>70</v>
      </c>
      <c r="N284" s="15">
        <v>7.4</v>
      </c>
      <c r="O284" s="15">
        <v>8.2444000000000006</v>
      </c>
      <c r="P284" s="15">
        <v>6.8</v>
      </c>
      <c r="Q284" s="16">
        <v>126.7</v>
      </c>
      <c r="R284" s="20">
        <v>0.97</v>
      </c>
    </row>
    <row r="285" spans="1:18" x14ac:dyDescent="0.25">
      <c r="A285" s="30">
        <v>305</v>
      </c>
      <c r="B285" s="228" t="s">
        <v>154</v>
      </c>
      <c r="C285" s="228"/>
      <c r="D285" s="25">
        <v>60</v>
      </c>
      <c r="E285" s="26">
        <v>6.3</v>
      </c>
      <c r="F285" s="26">
        <v>7.1</v>
      </c>
      <c r="G285" s="26">
        <v>5.8</v>
      </c>
      <c r="H285" s="27">
        <v>108.6</v>
      </c>
      <c r="I285" s="28">
        <v>0.9</v>
      </c>
      <c r="J285" s="13">
        <v>354</v>
      </c>
      <c r="K285" s="250" t="s">
        <v>155</v>
      </c>
      <c r="L285" s="249"/>
      <c r="M285" s="14">
        <v>25</v>
      </c>
      <c r="N285" s="16">
        <v>0.37</v>
      </c>
      <c r="O285" s="16">
        <v>1.38</v>
      </c>
      <c r="P285" s="15">
        <v>1.9</v>
      </c>
      <c r="Q285" s="16">
        <v>19</v>
      </c>
      <c r="R285" s="20">
        <v>0.37</v>
      </c>
    </row>
    <row r="286" spans="1:18" x14ac:dyDescent="0.25">
      <c r="A286" s="13">
        <v>354</v>
      </c>
      <c r="B286" s="250" t="s">
        <v>155</v>
      </c>
      <c r="C286" s="249"/>
      <c r="D286" s="14">
        <v>15</v>
      </c>
      <c r="E286" s="15">
        <v>0.2</v>
      </c>
      <c r="F286" s="15">
        <v>0.9</v>
      </c>
      <c r="G286" s="15">
        <v>1.2</v>
      </c>
      <c r="H286" s="15">
        <v>16.100000000000001</v>
      </c>
      <c r="I286" s="17">
        <v>0.24</v>
      </c>
      <c r="J286" s="13">
        <v>376</v>
      </c>
      <c r="K286" s="260" t="s">
        <v>37</v>
      </c>
      <c r="L286" s="260"/>
      <c r="M286" s="14">
        <v>180</v>
      </c>
      <c r="N286" s="16">
        <v>0.96</v>
      </c>
      <c r="O286" s="16">
        <v>0.12</v>
      </c>
      <c r="P286" s="16">
        <v>17.28</v>
      </c>
      <c r="Q286" s="16">
        <v>75.239999999999995</v>
      </c>
      <c r="R286" s="20">
        <v>10.8</v>
      </c>
    </row>
    <row r="287" spans="1:18" x14ac:dyDescent="0.25">
      <c r="A287" s="30">
        <v>376</v>
      </c>
      <c r="B287" s="228" t="s">
        <v>37</v>
      </c>
      <c r="C287" s="228"/>
      <c r="D287" s="25">
        <v>150</v>
      </c>
      <c r="E287" s="26">
        <v>0.8</v>
      </c>
      <c r="F287" s="26">
        <v>0.1</v>
      </c>
      <c r="G287" s="26">
        <v>14.4</v>
      </c>
      <c r="H287" s="27">
        <v>62.7</v>
      </c>
      <c r="I287" s="28">
        <v>9</v>
      </c>
      <c r="J287" s="13"/>
      <c r="K287" s="260" t="s">
        <v>23</v>
      </c>
      <c r="L287" s="260"/>
      <c r="M287" s="14">
        <v>30</v>
      </c>
      <c r="N287" s="15">
        <v>2.9</v>
      </c>
      <c r="O287" s="16">
        <v>1.01</v>
      </c>
      <c r="P287" s="16">
        <v>15.6</v>
      </c>
      <c r="Q287" s="16">
        <v>79.099999999999994</v>
      </c>
      <c r="R287" s="20"/>
    </row>
    <row r="288" spans="1:18" x14ac:dyDescent="0.25">
      <c r="A288" s="13"/>
      <c r="B288" s="260" t="s">
        <v>35</v>
      </c>
      <c r="C288" s="260"/>
      <c r="D288" s="14">
        <v>20</v>
      </c>
      <c r="E288" s="15">
        <v>1.51</v>
      </c>
      <c r="F288" s="16">
        <v>0.54220000000000002</v>
      </c>
      <c r="G288" s="15">
        <v>9.7200000000000006</v>
      </c>
      <c r="H288" s="16">
        <v>48.64</v>
      </c>
      <c r="I288" s="21"/>
      <c r="J288" s="13"/>
      <c r="K288" s="260" t="s">
        <v>36</v>
      </c>
      <c r="L288" s="260"/>
      <c r="M288" s="14">
        <v>25</v>
      </c>
      <c r="N288" s="16">
        <v>1.47</v>
      </c>
      <c r="O288" s="16">
        <v>0.45</v>
      </c>
      <c r="P288" s="16">
        <v>13.11</v>
      </c>
      <c r="Q288" s="16">
        <v>59.634889999999999</v>
      </c>
      <c r="R288" s="20"/>
    </row>
    <row r="289" spans="1:18" x14ac:dyDescent="0.25">
      <c r="A289" s="13"/>
      <c r="B289" s="260" t="s">
        <v>36</v>
      </c>
      <c r="C289" s="260"/>
      <c r="D289" s="14">
        <v>20</v>
      </c>
      <c r="E289" s="15">
        <v>1</v>
      </c>
      <c r="F289" s="16">
        <v>0.36</v>
      </c>
      <c r="G289" s="15">
        <v>9.9</v>
      </c>
      <c r="H289" s="16">
        <v>45.6</v>
      </c>
      <c r="I289" s="21"/>
      <c r="J289" s="252" t="s">
        <v>38</v>
      </c>
      <c r="K289" s="253"/>
      <c r="L289" s="253"/>
      <c r="M289" s="253"/>
      <c r="N289" s="253"/>
      <c r="O289" s="253"/>
      <c r="P289" s="253"/>
      <c r="Q289" s="253"/>
      <c r="R289" s="255"/>
    </row>
    <row r="290" spans="1:18" x14ac:dyDescent="0.25">
      <c r="A290" s="252" t="s">
        <v>38</v>
      </c>
      <c r="B290" s="253"/>
      <c r="C290" s="253"/>
      <c r="D290" s="253"/>
      <c r="E290" s="253"/>
      <c r="F290" s="253"/>
      <c r="G290" s="253"/>
      <c r="H290" s="253"/>
      <c r="I290" s="255"/>
      <c r="J290" s="31" t="s">
        <v>156</v>
      </c>
      <c r="K290" s="260" t="s">
        <v>314</v>
      </c>
      <c r="L290" s="260"/>
      <c r="M290" s="14">
        <v>70</v>
      </c>
      <c r="N290" s="15">
        <v>4.9000000000000004</v>
      </c>
      <c r="O290" s="15">
        <v>4.5999999999999996</v>
      </c>
      <c r="P290" s="15">
        <v>34.4</v>
      </c>
      <c r="Q290" s="15">
        <v>212.8</v>
      </c>
      <c r="R290" s="20">
        <v>0.01</v>
      </c>
    </row>
    <row r="291" spans="1:18" x14ac:dyDescent="0.25">
      <c r="A291" s="31" t="s">
        <v>156</v>
      </c>
      <c r="B291" s="260" t="s">
        <v>157</v>
      </c>
      <c r="C291" s="260"/>
      <c r="D291" s="14">
        <v>60</v>
      </c>
      <c r="E291" s="15">
        <v>3.6</v>
      </c>
      <c r="F291" s="15">
        <v>4.5</v>
      </c>
      <c r="G291" s="15">
        <v>29.5</v>
      </c>
      <c r="H291" s="16">
        <v>185.5</v>
      </c>
      <c r="I291" s="59">
        <v>8.0000000000000002E-3</v>
      </c>
      <c r="J291" s="13"/>
      <c r="K291" s="260" t="s">
        <v>279</v>
      </c>
      <c r="L291" s="260"/>
      <c r="M291" s="14">
        <v>185</v>
      </c>
      <c r="N291" s="15">
        <v>5.6</v>
      </c>
      <c r="O291" s="15">
        <v>5.2</v>
      </c>
      <c r="P291" s="15">
        <v>8.5</v>
      </c>
      <c r="Q291" s="16">
        <v>109</v>
      </c>
      <c r="R291" s="20">
        <v>2.2000000000000002</v>
      </c>
    </row>
    <row r="292" spans="1:18" x14ac:dyDescent="0.25">
      <c r="A292" s="13"/>
      <c r="B292" s="260" t="s">
        <v>41</v>
      </c>
      <c r="C292" s="260"/>
      <c r="D292" s="14">
        <v>160</v>
      </c>
      <c r="E292" s="15">
        <v>4.3</v>
      </c>
      <c r="F292" s="15">
        <v>4.8</v>
      </c>
      <c r="G292" s="15">
        <v>7.1</v>
      </c>
      <c r="H292" s="16">
        <v>90</v>
      </c>
      <c r="I292" s="23">
        <v>2</v>
      </c>
      <c r="J292" s="252" t="s">
        <v>42</v>
      </c>
      <c r="K292" s="253"/>
      <c r="L292" s="253"/>
      <c r="M292" s="253"/>
      <c r="N292" s="253"/>
      <c r="O292" s="253"/>
      <c r="P292" s="253"/>
      <c r="Q292" s="253"/>
      <c r="R292" s="255"/>
    </row>
    <row r="293" spans="1:18" x14ac:dyDescent="0.25">
      <c r="A293" s="252" t="s">
        <v>42</v>
      </c>
      <c r="B293" s="253"/>
      <c r="C293" s="253"/>
      <c r="D293" s="253"/>
      <c r="E293" s="253"/>
      <c r="F293" s="253"/>
      <c r="G293" s="253"/>
      <c r="H293" s="253"/>
      <c r="I293" s="255"/>
      <c r="J293" s="31" t="s">
        <v>44</v>
      </c>
      <c r="K293" s="260" t="s">
        <v>45</v>
      </c>
      <c r="L293" s="260"/>
      <c r="M293" s="14">
        <v>180</v>
      </c>
      <c r="N293" s="15">
        <v>13.8</v>
      </c>
      <c r="O293" s="15">
        <v>11.744440000000001</v>
      </c>
      <c r="P293" s="15">
        <v>18.53</v>
      </c>
      <c r="Q293" s="16">
        <v>272.33</v>
      </c>
      <c r="R293" s="20">
        <v>7.09</v>
      </c>
    </row>
    <row r="294" spans="1:18" x14ac:dyDescent="0.25">
      <c r="A294" s="31" t="s">
        <v>44</v>
      </c>
      <c r="B294" s="260" t="s">
        <v>45</v>
      </c>
      <c r="C294" s="260"/>
      <c r="D294" s="14">
        <v>160</v>
      </c>
      <c r="E294" s="15">
        <v>12</v>
      </c>
      <c r="F294" s="15">
        <v>10.3</v>
      </c>
      <c r="G294" s="15">
        <v>16.64</v>
      </c>
      <c r="H294" s="16">
        <v>242.07</v>
      </c>
      <c r="I294" s="17">
        <v>6.3</v>
      </c>
      <c r="J294" s="13"/>
      <c r="K294" s="250" t="s">
        <v>158</v>
      </c>
      <c r="L294" s="249"/>
      <c r="M294" s="14">
        <v>25</v>
      </c>
      <c r="N294" s="16">
        <v>0.25</v>
      </c>
      <c r="O294" s="16">
        <v>2.5000000000000001E-2</v>
      </c>
      <c r="P294" s="16">
        <v>0.62</v>
      </c>
      <c r="Q294" s="16">
        <v>3.5</v>
      </c>
      <c r="R294" s="20">
        <v>2.5</v>
      </c>
    </row>
    <row r="295" spans="1:18" x14ac:dyDescent="0.25">
      <c r="A295" s="31"/>
      <c r="B295" s="250" t="s">
        <v>158</v>
      </c>
      <c r="C295" s="249"/>
      <c r="D295" s="14">
        <v>20</v>
      </c>
      <c r="E295" s="15">
        <v>0.3</v>
      </c>
      <c r="F295" s="16">
        <v>0.04</v>
      </c>
      <c r="G295" s="15">
        <v>0.5</v>
      </c>
      <c r="H295" s="16">
        <v>3.85</v>
      </c>
      <c r="I295" s="17">
        <v>2</v>
      </c>
      <c r="J295" s="13">
        <v>393</v>
      </c>
      <c r="K295" s="260" t="s">
        <v>46</v>
      </c>
      <c r="L295" s="260"/>
      <c r="M295" s="33" t="s">
        <v>280</v>
      </c>
      <c r="N295" s="16">
        <v>0.15</v>
      </c>
      <c r="O295" s="16"/>
      <c r="P295" s="16">
        <v>9.5</v>
      </c>
      <c r="Q295" s="16">
        <v>40.1</v>
      </c>
      <c r="R295" s="20">
        <v>2.5</v>
      </c>
    </row>
    <row r="296" spans="1:18" x14ac:dyDescent="0.25">
      <c r="A296" s="13">
        <v>393</v>
      </c>
      <c r="B296" s="260" t="s">
        <v>46</v>
      </c>
      <c r="C296" s="260"/>
      <c r="D296" s="33" t="s">
        <v>47</v>
      </c>
      <c r="E296" s="16">
        <v>0.11</v>
      </c>
      <c r="F296" s="18"/>
      <c r="G296" s="15">
        <v>8.1999999999999993</v>
      </c>
      <c r="H296" s="16">
        <v>34.6</v>
      </c>
      <c r="I296" s="17">
        <v>2.2000000000000002</v>
      </c>
      <c r="J296" s="13"/>
      <c r="K296" s="260" t="s">
        <v>36</v>
      </c>
      <c r="L296" s="260"/>
      <c r="M296" s="14">
        <v>25</v>
      </c>
      <c r="N296" s="16">
        <v>1.47</v>
      </c>
      <c r="O296" s="16">
        <v>0.45</v>
      </c>
      <c r="P296" s="16">
        <v>13.11</v>
      </c>
      <c r="Q296" s="16">
        <v>59.634889999999999</v>
      </c>
      <c r="R296" s="20"/>
    </row>
    <row r="297" spans="1:18" ht="15.75" thickBot="1" x14ac:dyDescent="0.3">
      <c r="A297" s="13"/>
      <c r="B297" s="260" t="s">
        <v>36</v>
      </c>
      <c r="C297" s="260"/>
      <c r="D297" s="14">
        <v>20</v>
      </c>
      <c r="E297" s="15">
        <v>1</v>
      </c>
      <c r="F297" s="16">
        <v>0.36</v>
      </c>
      <c r="G297" s="15">
        <v>9.9</v>
      </c>
      <c r="H297" s="16">
        <v>45.6</v>
      </c>
      <c r="I297" s="21"/>
      <c r="J297" s="13"/>
      <c r="K297" s="260" t="s">
        <v>23</v>
      </c>
      <c r="L297" s="260"/>
      <c r="M297" s="14">
        <v>20</v>
      </c>
      <c r="N297" s="15">
        <v>1.5</v>
      </c>
      <c r="O297" s="16">
        <v>0.54220000000000002</v>
      </c>
      <c r="P297" s="15">
        <v>9.7200000000000006</v>
      </c>
      <c r="Q297" s="16">
        <v>48.64</v>
      </c>
      <c r="R297" s="21"/>
    </row>
    <row r="298" spans="1:18" ht="24.75" thickBot="1" x14ac:dyDescent="0.3">
      <c r="A298" s="13"/>
      <c r="B298" s="260" t="s">
        <v>23</v>
      </c>
      <c r="C298" s="260"/>
      <c r="D298" s="14">
        <v>20</v>
      </c>
      <c r="E298" s="15">
        <v>1.51</v>
      </c>
      <c r="F298" s="16">
        <v>0.54220000000000002</v>
      </c>
      <c r="G298" s="15">
        <v>9.7200000000000006</v>
      </c>
      <c r="H298" s="16">
        <v>48.64</v>
      </c>
      <c r="I298" s="21"/>
      <c r="J298" s="242" t="s">
        <v>315</v>
      </c>
      <c r="K298" s="238"/>
      <c r="L298" s="238"/>
      <c r="M298" s="238"/>
      <c r="N298" s="238" t="s">
        <v>11</v>
      </c>
      <c r="O298" s="238"/>
      <c r="P298" s="238"/>
      <c r="Q298" s="237" t="s">
        <v>12</v>
      </c>
      <c r="R298" s="34" t="s">
        <v>13</v>
      </c>
    </row>
    <row r="299" spans="1:18" ht="24" x14ac:dyDescent="0.25">
      <c r="A299" s="242" t="s">
        <v>159</v>
      </c>
      <c r="B299" s="238"/>
      <c r="C299" s="238"/>
      <c r="D299" s="238"/>
      <c r="E299" s="238" t="s">
        <v>11</v>
      </c>
      <c r="F299" s="238"/>
      <c r="G299" s="238"/>
      <c r="H299" s="237" t="s">
        <v>12</v>
      </c>
      <c r="I299" s="34" t="s">
        <v>13</v>
      </c>
      <c r="J299" s="243"/>
      <c r="K299" s="244"/>
      <c r="L299" s="244"/>
      <c r="M299" s="244"/>
      <c r="N299" s="35" t="s">
        <v>14</v>
      </c>
      <c r="O299" s="35" t="s">
        <v>15</v>
      </c>
      <c r="P299" s="35" t="s">
        <v>16</v>
      </c>
      <c r="Q299" s="239"/>
      <c r="R299" s="36" t="s">
        <v>17</v>
      </c>
    </row>
    <row r="300" spans="1:18" ht="15.75" thickBot="1" x14ac:dyDescent="0.3">
      <c r="A300" s="243"/>
      <c r="B300" s="244"/>
      <c r="C300" s="244"/>
      <c r="D300" s="244"/>
      <c r="E300" s="35" t="s">
        <v>14</v>
      </c>
      <c r="F300" s="35" t="s">
        <v>15</v>
      </c>
      <c r="G300" s="35" t="s">
        <v>16</v>
      </c>
      <c r="H300" s="239"/>
      <c r="I300" s="36" t="s">
        <v>17</v>
      </c>
      <c r="J300" s="245"/>
      <c r="K300" s="246"/>
      <c r="L300" s="246"/>
      <c r="M300" s="246"/>
      <c r="N300" s="37">
        <f>N297+N296+N295+N294+N293+N291+N290+N288+N287+N286+N285+N284+N283+N282+N281+N279+N277+N276+N275+N274</f>
        <v>69.67</v>
      </c>
      <c r="O300" s="37">
        <f>O297+O296+O295+O294+O293+O291+O290+O288+O287+O286+O285+O284+O283+O282+O281+O279+O277+O276+O275+O274</f>
        <v>68.75594000000001</v>
      </c>
      <c r="P300" s="37">
        <f>P297+P296+P295+P294+P293+P291+P290+P288+P287+P286+P285+P284+P283+P282+P281+P279+P277+P276+P275+P274</f>
        <v>239.74358000000004</v>
      </c>
      <c r="Q300" s="37">
        <f>Q297+Q296+Q295+Q294+Q293+Q291+Q290+Q288+Q287+Q286+Q285+Q284+Q283+Q282+Q281+Q279+Q277+Q276+Q275+Q274</f>
        <v>2029.4196399999998</v>
      </c>
      <c r="R300" s="37">
        <f>R297+R296+R295+R294+R293+R291+R290+R288+R287+R286+R285+R284+R283+R282+R281+R279+R277+R276+R275+R274</f>
        <v>44.334999999999994</v>
      </c>
    </row>
    <row r="301" spans="1:18" ht="15.75" thickBot="1" x14ac:dyDescent="0.3">
      <c r="A301" s="245"/>
      <c r="B301" s="246"/>
      <c r="C301" s="246"/>
      <c r="D301" s="246"/>
      <c r="E301" s="37">
        <f>E298+E297+E296+E295+E294+E292+E291+E289+E288+E287+E286+E285+E284+E283+E282+E280+E278+E277+E276+E275</f>
        <v>54.540000000000006</v>
      </c>
      <c r="F301" s="37">
        <f>F298+F297+F296+F295+F294+F292+F291+F289+F288+F287+F286+F285+F284+F283+F282+F280+F278+F277+F276+F275</f>
        <v>55.686600000000013</v>
      </c>
      <c r="G301" s="37">
        <f>G298+G297+G296+G295+G294+G292+G291+G289+G288+G287+G286+G285+G284+G283+G282+G280+G278+G277+G276+G275</f>
        <v>191.27</v>
      </c>
      <c r="H301" s="37">
        <f>H298+H297+H296+H295+H294+H292+H291+H289+H288+H287+H286+H285+H284+H283+H282+H280+H278+H277+H276+H275</f>
        <v>1657.6400000000003</v>
      </c>
      <c r="I301" s="38">
        <f>I298+I297+I296+I295+I294+I292+I291+I289+I288+I287+I286+I285+I284+I283+I282+I280+I278+I277+I276+I275</f>
        <v>36.047999999999995</v>
      </c>
      <c r="J301" s="58"/>
      <c r="K301" s="58"/>
      <c r="L301" s="58"/>
      <c r="M301" s="58"/>
      <c r="N301" s="58"/>
      <c r="O301" s="58"/>
      <c r="P301" s="58"/>
      <c r="Q301" s="58"/>
      <c r="R301" s="58"/>
    </row>
    <row r="302" spans="1:18" ht="15.75" thickBot="1" x14ac:dyDescent="0.3">
      <c r="A302" s="58"/>
      <c r="B302" s="58"/>
      <c r="C302" s="58"/>
      <c r="D302" s="58"/>
      <c r="E302" s="58"/>
      <c r="F302" s="58"/>
      <c r="G302" s="58"/>
      <c r="H302" s="58"/>
      <c r="I302" s="58"/>
      <c r="J302" s="230" t="s">
        <v>316</v>
      </c>
      <c r="K302" s="219"/>
      <c r="L302" s="219"/>
      <c r="M302" s="219"/>
      <c r="N302" s="219"/>
      <c r="O302" s="219"/>
      <c r="P302" s="219"/>
      <c r="Q302" s="219"/>
      <c r="R302" s="231"/>
    </row>
    <row r="303" spans="1:18" x14ac:dyDescent="0.25">
      <c r="A303" s="281" t="s">
        <v>160</v>
      </c>
      <c r="B303" s="282"/>
      <c r="C303" s="282"/>
      <c r="D303" s="282"/>
      <c r="E303" s="282"/>
      <c r="F303" s="282"/>
      <c r="G303" s="282"/>
      <c r="H303" s="282"/>
      <c r="I303" s="283"/>
      <c r="J303" s="77">
        <v>9</v>
      </c>
      <c r="K303" s="78" t="s">
        <v>1</v>
      </c>
      <c r="L303" s="79">
        <v>4</v>
      </c>
      <c r="M303" s="80"/>
      <c r="N303" s="80"/>
      <c r="O303" s="80"/>
      <c r="P303" s="80"/>
      <c r="Q303" s="81"/>
      <c r="R303" s="82"/>
    </row>
    <row r="304" spans="1:18" x14ac:dyDescent="0.25">
      <c r="A304" s="1">
        <v>9</v>
      </c>
      <c r="B304" s="5" t="s">
        <v>1</v>
      </c>
      <c r="C304" s="6">
        <v>4</v>
      </c>
      <c r="D304" s="2"/>
      <c r="E304" s="2"/>
      <c r="F304" s="2"/>
      <c r="G304" s="2"/>
      <c r="H304" s="3"/>
      <c r="I304" s="4"/>
      <c r="J304" s="1"/>
      <c r="K304" s="5" t="s">
        <v>2</v>
      </c>
      <c r="L304" s="6">
        <v>2</v>
      </c>
      <c r="M304" s="2"/>
      <c r="N304" s="2"/>
      <c r="O304" s="2"/>
      <c r="P304" s="2"/>
      <c r="Q304" s="3"/>
      <c r="R304" s="4"/>
    </row>
    <row r="305" spans="1:18" x14ac:dyDescent="0.25">
      <c r="A305" s="1"/>
      <c r="B305" s="5" t="s">
        <v>2</v>
      </c>
      <c r="C305" s="6">
        <v>2</v>
      </c>
      <c r="D305" s="2"/>
      <c r="E305" s="2"/>
      <c r="F305" s="2"/>
      <c r="G305" s="2"/>
      <c r="H305" s="3"/>
      <c r="I305" s="4"/>
      <c r="J305" s="1"/>
      <c r="K305" s="5" t="s">
        <v>3</v>
      </c>
      <c r="L305" s="7" t="s">
        <v>4</v>
      </c>
      <c r="M305" s="262" t="s">
        <v>5</v>
      </c>
      <c r="N305" s="262"/>
      <c r="O305" s="262"/>
      <c r="P305" s="262"/>
      <c r="Q305" s="262"/>
      <c r="R305" s="4"/>
    </row>
    <row r="306" spans="1:18" x14ac:dyDescent="0.25">
      <c r="A306" s="1"/>
      <c r="B306" s="5" t="s">
        <v>3</v>
      </c>
      <c r="C306" s="7" t="s">
        <v>4</v>
      </c>
      <c r="D306" s="262" t="s">
        <v>5</v>
      </c>
      <c r="E306" s="262"/>
      <c r="F306" s="262"/>
      <c r="G306" s="262"/>
      <c r="H306" s="262"/>
      <c r="I306" s="4"/>
      <c r="J306" s="50"/>
      <c r="K306" s="51" t="s">
        <v>6</v>
      </c>
      <c r="L306" s="9" t="s">
        <v>292</v>
      </c>
      <c r="M306" s="7"/>
      <c r="N306" s="7"/>
      <c r="O306" s="7"/>
      <c r="P306" s="7"/>
      <c r="Q306" s="52"/>
      <c r="R306" s="53"/>
    </row>
    <row r="307" spans="1:18" x14ac:dyDescent="0.25">
      <c r="A307" s="50"/>
      <c r="B307" s="51" t="s">
        <v>6</v>
      </c>
      <c r="C307" s="9" t="s">
        <v>7</v>
      </c>
      <c r="D307" s="7"/>
      <c r="E307" s="7"/>
      <c r="F307" s="7"/>
      <c r="G307" s="7"/>
      <c r="H307" s="52"/>
      <c r="I307" s="53"/>
      <c r="J307" s="1"/>
      <c r="K307" s="2"/>
      <c r="L307" s="2"/>
      <c r="M307" s="2"/>
      <c r="N307" s="2"/>
      <c r="O307" s="2"/>
      <c r="P307" s="2"/>
      <c r="Q307" s="3"/>
      <c r="R307" s="4"/>
    </row>
    <row r="308" spans="1:18" ht="25.5" x14ac:dyDescent="0.25">
      <c r="A308" s="1"/>
      <c r="B308" s="2"/>
      <c r="C308" s="2"/>
      <c r="D308" s="2"/>
      <c r="E308" s="2"/>
      <c r="F308" s="2"/>
      <c r="G308" s="2"/>
      <c r="H308" s="3"/>
      <c r="I308" s="4"/>
      <c r="J308" s="233" t="s">
        <v>8</v>
      </c>
      <c r="K308" s="234" t="s">
        <v>9</v>
      </c>
      <c r="L308" s="234"/>
      <c r="M308" s="234" t="s">
        <v>10</v>
      </c>
      <c r="N308" s="234" t="s">
        <v>11</v>
      </c>
      <c r="O308" s="234"/>
      <c r="P308" s="234"/>
      <c r="Q308" s="235" t="s">
        <v>12</v>
      </c>
      <c r="R308" s="12" t="s">
        <v>13</v>
      </c>
    </row>
    <row r="309" spans="1:18" ht="25.5" x14ac:dyDescent="0.25">
      <c r="A309" s="233" t="s">
        <v>8</v>
      </c>
      <c r="B309" s="234" t="s">
        <v>9</v>
      </c>
      <c r="C309" s="234"/>
      <c r="D309" s="234" t="s">
        <v>10</v>
      </c>
      <c r="E309" s="234" t="s">
        <v>11</v>
      </c>
      <c r="F309" s="234"/>
      <c r="G309" s="234"/>
      <c r="H309" s="235" t="s">
        <v>12</v>
      </c>
      <c r="I309" s="12" t="s">
        <v>13</v>
      </c>
      <c r="J309" s="233"/>
      <c r="K309" s="234"/>
      <c r="L309" s="234"/>
      <c r="M309" s="234"/>
      <c r="N309" s="11" t="s">
        <v>14</v>
      </c>
      <c r="O309" s="11" t="s">
        <v>15</v>
      </c>
      <c r="P309" s="11" t="s">
        <v>16</v>
      </c>
      <c r="Q309" s="235"/>
      <c r="R309" s="12" t="s">
        <v>17</v>
      </c>
    </row>
    <row r="310" spans="1:18" x14ac:dyDescent="0.25">
      <c r="A310" s="233"/>
      <c r="B310" s="234"/>
      <c r="C310" s="234"/>
      <c r="D310" s="234"/>
      <c r="E310" s="11" t="s">
        <v>14</v>
      </c>
      <c r="F310" s="11" t="s">
        <v>15</v>
      </c>
      <c r="G310" s="11" t="s">
        <v>16</v>
      </c>
      <c r="H310" s="235"/>
      <c r="I310" s="12" t="s">
        <v>17</v>
      </c>
      <c r="J310" s="252" t="s">
        <v>18</v>
      </c>
      <c r="K310" s="253"/>
      <c r="L310" s="253"/>
      <c r="M310" s="253"/>
      <c r="N310" s="253"/>
      <c r="O310" s="253"/>
      <c r="P310" s="253"/>
      <c r="Q310" s="253"/>
      <c r="R310" s="255"/>
    </row>
    <row r="311" spans="1:18" x14ac:dyDescent="0.25">
      <c r="A311" s="252" t="s">
        <v>18</v>
      </c>
      <c r="B311" s="253"/>
      <c r="C311" s="253"/>
      <c r="D311" s="253"/>
      <c r="E311" s="253"/>
      <c r="F311" s="253"/>
      <c r="G311" s="253"/>
      <c r="H311" s="253"/>
      <c r="I311" s="255"/>
      <c r="J311" s="24" t="s">
        <v>19</v>
      </c>
      <c r="K311" s="228" t="s">
        <v>161</v>
      </c>
      <c r="L311" s="228"/>
      <c r="M311" s="25">
        <v>200</v>
      </c>
      <c r="N311" s="26">
        <v>3.9</v>
      </c>
      <c r="O311" s="26">
        <v>5.9</v>
      </c>
      <c r="P311" s="26">
        <v>23</v>
      </c>
      <c r="Q311" s="27">
        <v>237.54</v>
      </c>
      <c r="R311" s="28">
        <v>1.3</v>
      </c>
    </row>
    <row r="312" spans="1:18" x14ac:dyDescent="0.25">
      <c r="A312" s="19" t="s">
        <v>19</v>
      </c>
      <c r="B312" s="260" t="s">
        <v>161</v>
      </c>
      <c r="C312" s="260"/>
      <c r="D312" s="14">
        <v>150</v>
      </c>
      <c r="E312" s="15">
        <v>2.9</v>
      </c>
      <c r="F312" s="15">
        <v>4.4000000000000004</v>
      </c>
      <c r="G312" s="15">
        <v>17.399999999999999</v>
      </c>
      <c r="H312" s="16">
        <v>177.5</v>
      </c>
      <c r="I312" s="17">
        <v>1.1000000000000001</v>
      </c>
      <c r="J312" s="31"/>
      <c r="K312" s="260" t="s">
        <v>21</v>
      </c>
      <c r="L312" s="260"/>
      <c r="M312" s="14">
        <v>15</v>
      </c>
      <c r="N312" s="15">
        <v>3.8</v>
      </c>
      <c r="O312" s="15">
        <v>3.9</v>
      </c>
      <c r="P312" s="18">
        <v>4.8</v>
      </c>
      <c r="Q312" s="16">
        <v>60</v>
      </c>
      <c r="R312" s="17">
        <v>0.1</v>
      </c>
    </row>
    <row r="313" spans="1:18" x14ac:dyDescent="0.25">
      <c r="A313" s="31"/>
      <c r="B313" s="260" t="s">
        <v>21</v>
      </c>
      <c r="C313" s="260"/>
      <c r="D313" s="14">
        <v>10</v>
      </c>
      <c r="E313" s="15">
        <v>2.6</v>
      </c>
      <c r="F313" s="15">
        <v>2.1</v>
      </c>
      <c r="G313" s="18">
        <v>3.2</v>
      </c>
      <c r="H313" s="16">
        <v>40</v>
      </c>
      <c r="I313" s="20">
        <v>0.06</v>
      </c>
      <c r="J313" s="19"/>
      <c r="K313" s="260" t="s">
        <v>22</v>
      </c>
      <c r="L313" s="260"/>
      <c r="M313" s="14">
        <v>10</v>
      </c>
      <c r="N313" s="15">
        <v>0.1</v>
      </c>
      <c r="O313" s="15">
        <v>7.8</v>
      </c>
      <c r="P313" s="15">
        <v>0.1</v>
      </c>
      <c r="Q313" s="16">
        <v>70.900000000000006</v>
      </c>
      <c r="R313" s="21"/>
    </row>
    <row r="314" spans="1:18" x14ac:dyDescent="0.25">
      <c r="A314" s="19"/>
      <c r="B314" s="260" t="s">
        <v>22</v>
      </c>
      <c r="C314" s="260"/>
      <c r="D314" s="14">
        <v>7</v>
      </c>
      <c r="E314" s="16">
        <v>7.0000000000000007E-2</v>
      </c>
      <c r="F314" s="16">
        <v>5.5</v>
      </c>
      <c r="G314" s="16">
        <v>7.0000000000000007E-2</v>
      </c>
      <c r="H314" s="16">
        <v>49.6</v>
      </c>
      <c r="I314" s="20"/>
      <c r="J314" s="13"/>
      <c r="K314" s="260" t="s">
        <v>35</v>
      </c>
      <c r="L314" s="260"/>
      <c r="M314" s="14">
        <v>30</v>
      </c>
      <c r="N314" s="15">
        <v>2.9</v>
      </c>
      <c r="O314" s="16">
        <v>1.01</v>
      </c>
      <c r="P314" s="16">
        <v>15.6</v>
      </c>
      <c r="Q314" s="16">
        <v>79.099999999999994</v>
      </c>
      <c r="R314" s="20"/>
    </row>
    <row r="315" spans="1:18" x14ac:dyDescent="0.25">
      <c r="A315" s="13"/>
      <c r="B315" s="260" t="s">
        <v>23</v>
      </c>
      <c r="C315" s="260"/>
      <c r="D315" s="14">
        <v>20</v>
      </c>
      <c r="E315" s="15">
        <v>1.51</v>
      </c>
      <c r="F315" s="16">
        <v>0.54220000000000002</v>
      </c>
      <c r="G315" s="15">
        <v>9.7200000000000006</v>
      </c>
      <c r="H315" s="16">
        <v>48.64</v>
      </c>
      <c r="I315" s="21"/>
      <c r="J315" s="13">
        <v>395</v>
      </c>
      <c r="K315" s="260" t="s">
        <v>277</v>
      </c>
      <c r="L315" s="260"/>
      <c r="M315" s="14">
        <v>180</v>
      </c>
      <c r="N315" s="15">
        <v>2.6</v>
      </c>
      <c r="O315" s="15">
        <v>2.9</v>
      </c>
      <c r="P315" s="15">
        <v>17</v>
      </c>
      <c r="Q315" s="15">
        <v>107.5</v>
      </c>
      <c r="R315" s="20">
        <v>1.7</v>
      </c>
    </row>
    <row r="316" spans="1:18" x14ac:dyDescent="0.25">
      <c r="A316" s="13">
        <v>395</v>
      </c>
      <c r="B316" s="260" t="s">
        <v>24</v>
      </c>
      <c r="C316" s="260"/>
      <c r="D316" s="14">
        <v>150</v>
      </c>
      <c r="E316" s="15">
        <v>2.2000000000000002</v>
      </c>
      <c r="F316" s="15">
        <v>2.4</v>
      </c>
      <c r="G316" s="14">
        <v>14</v>
      </c>
      <c r="H316" s="16">
        <v>87.5</v>
      </c>
      <c r="I316" s="17">
        <v>1.4</v>
      </c>
      <c r="J316" s="13"/>
      <c r="K316" s="250" t="s">
        <v>74</v>
      </c>
      <c r="L316" s="249"/>
      <c r="M316" s="14">
        <v>120</v>
      </c>
      <c r="N316" s="15">
        <v>1.1000000000000001</v>
      </c>
      <c r="O316" s="15">
        <v>0.2</v>
      </c>
      <c r="P316" s="15">
        <v>9.6999999999999993</v>
      </c>
      <c r="Q316" s="16">
        <v>51.6</v>
      </c>
      <c r="R316" s="23">
        <v>8</v>
      </c>
    </row>
    <row r="317" spans="1:18" x14ac:dyDescent="0.25">
      <c r="A317" s="13"/>
      <c r="B317" s="250" t="s">
        <v>74</v>
      </c>
      <c r="C317" s="249"/>
      <c r="D317" s="14">
        <v>120</v>
      </c>
      <c r="E317" s="15">
        <v>1.1000000000000001</v>
      </c>
      <c r="F317" s="15">
        <v>0.2</v>
      </c>
      <c r="G317" s="15">
        <v>9.6999999999999993</v>
      </c>
      <c r="H317" s="16">
        <v>51.6</v>
      </c>
      <c r="I317" s="23">
        <v>8</v>
      </c>
      <c r="J317" s="252" t="s">
        <v>26</v>
      </c>
      <c r="K317" s="253"/>
      <c r="L317" s="253"/>
      <c r="M317" s="253"/>
      <c r="N317" s="253"/>
      <c r="O317" s="253"/>
      <c r="P317" s="253"/>
      <c r="Q317" s="253"/>
      <c r="R317" s="255"/>
    </row>
    <row r="318" spans="1:18" x14ac:dyDescent="0.25">
      <c r="A318" s="252" t="s">
        <v>26</v>
      </c>
      <c r="B318" s="253"/>
      <c r="C318" s="253"/>
      <c r="D318" s="253"/>
      <c r="E318" s="253"/>
      <c r="F318" s="253"/>
      <c r="G318" s="253"/>
      <c r="H318" s="253"/>
      <c r="I318" s="255"/>
      <c r="J318" s="22" t="s">
        <v>27</v>
      </c>
      <c r="K318" s="260" t="s">
        <v>75</v>
      </c>
      <c r="L318" s="260"/>
      <c r="M318" s="14">
        <v>100</v>
      </c>
      <c r="N318" s="15">
        <v>0.5</v>
      </c>
      <c r="O318" s="15">
        <v>0.1</v>
      </c>
      <c r="P318" s="15">
        <v>10.1</v>
      </c>
      <c r="Q318" s="16">
        <v>43</v>
      </c>
      <c r="R318" s="23">
        <v>2</v>
      </c>
    </row>
    <row r="319" spans="1:18" x14ac:dyDescent="0.25">
      <c r="A319" s="22" t="s">
        <v>27</v>
      </c>
      <c r="B319" s="260" t="s">
        <v>75</v>
      </c>
      <c r="C319" s="260"/>
      <c r="D319" s="14">
        <v>100</v>
      </c>
      <c r="E319" s="15">
        <v>0.5</v>
      </c>
      <c r="F319" s="15">
        <v>0.1</v>
      </c>
      <c r="G319" s="15">
        <v>10.1</v>
      </c>
      <c r="H319" s="16">
        <v>43</v>
      </c>
      <c r="I319" s="23">
        <v>2</v>
      </c>
      <c r="J319" s="261" t="s">
        <v>29</v>
      </c>
      <c r="K319" s="256"/>
      <c r="L319" s="256"/>
      <c r="M319" s="256"/>
      <c r="N319" s="256"/>
      <c r="O319" s="256"/>
      <c r="P319" s="256"/>
      <c r="Q319" s="256"/>
      <c r="R319" s="257"/>
    </row>
    <row r="320" spans="1:18" x14ac:dyDescent="0.25">
      <c r="A320" s="261" t="s">
        <v>29</v>
      </c>
      <c r="B320" s="256"/>
      <c r="C320" s="256"/>
      <c r="D320" s="256"/>
      <c r="E320" s="256"/>
      <c r="F320" s="256"/>
      <c r="G320" s="256"/>
      <c r="H320" s="256"/>
      <c r="I320" s="257"/>
      <c r="J320" s="24" t="s">
        <v>30</v>
      </c>
      <c r="K320" s="228" t="s">
        <v>31</v>
      </c>
      <c r="L320" s="228"/>
      <c r="M320" s="25">
        <v>60</v>
      </c>
      <c r="N320" s="26">
        <v>0.2</v>
      </c>
      <c r="O320" s="26">
        <v>5.2</v>
      </c>
      <c r="P320" s="26">
        <v>1.1000000000000001</v>
      </c>
      <c r="Q320" s="27">
        <v>45.57</v>
      </c>
      <c r="R320" s="32">
        <v>2</v>
      </c>
    </row>
    <row r="321" spans="1:18" x14ac:dyDescent="0.25">
      <c r="A321" s="24" t="s">
        <v>30</v>
      </c>
      <c r="B321" s="228" t="s">
        <v>31</v>
      </c>
      <c r="C321" s="228"/>
      <c r="D321" s="25">
        <v>40</v>
      </c>
      <c r="E321" s="26">
        <v>0.1</v>
      </c>
      <c r="F321" s="26">
        <v>3.8</v>
      </c>
      <c r="G321" s="26">
        <v>0.4</v>
      </c>
      <c r="H321" s="27">
        <v>27.1</v>
      </c>
      <c r="I321" s="28">
        <v>1.6</v>
      </c>
      <c r="J321" s="13" t="s">
        <v>162</v>
      </c>
      <c r="K321" s="260" t="s">
        <v>317</v>
      </c>
      <c r="L321" s="260"/>
      <c r="M321" s="14">
        <v>200</v>
      </c>
      <c r="N321" s="15">
        <v>4</v>
      </c>
      <c r="O321" s="15">
        <v>6.5</v>
      </c>
      <c r="P321" s="15">
        <v>17</v>
      </c>
      <c r="Q321" s="15">
        <v>92</v>
      </c>
      <c r="R321" s="20">
        <v>9.8000000000000007</v>
      </c>
    </row>
    <row r="322" spans="1:18" x14ac:dyDescent="0.25">
      <c r="A322" s="13" t="s">
        <v>162</v>
      </c>
      <c r="B322" s="260" t="s">
        <v>163</v>
      </c>
      <c r="C322" s="260"/>
      <c r="D322" s="14">
        <v>165</v>
      </c>
      <c r="E322" s="15">
        <v>3.2</v>
      </c>
      <c r="F322" s="16">
        <v>5.04</v>
      </c>
      <c r="G322" s="15">
        <v>13.75</v>
      </c>
      <c r="H322" s="16">
        <v>75.349999999999994</v>
      </c>
      <c r="I322" s="17">
        <v>8.1</v>
      </c>
      <c r="J322" s="13">
        <v>249</v>
      </c>
      <c r="K322" s="260" t="s">
        <v>164</v>
      </c>
      <c r="L322" s="260"/>
      <c r="M322" s="14">
        <v>70</v>
      </c>
      <c r="N322" s="15">
        <v>8.6</v>
      </c>
      <c r="O322" s="15">
        <v>4.9000000000000004</v>
      </c>
      <c r="P322" s="15">
        <v>5.3</v>
      </c>
      <c r="Q322" s="15">
        <v>116.2</v>
      </c>
      <c r="R322" s="17">
        <v>0.7</v>
      </c>
    </row>
    <row r="323" spans="1:18" x14ac:dyDescent="0.25">
      <c r="A323" s="13">
        <v>249</v>
      </c>
      <c r="B323" s="260" t="s">
        <v>164</v>
      </c>
      <c r="C323" s="260"/>
      <c r="D323" s="14">
        <v>55</v>
      </c>
      <c r="E323" s="15">
        <v>6.6</v>
      </c>
      <c r="F323" s="15">
        <v>4.3</v>
      </c>
      <c r="G323" s="15">
        <v>4.5</v>
      </c>
      <c r="H323" s="15">
        <v>101.6</v>
      </c>
      <c r="I323" s="17">
        <v>0.6</v>
      </c>
      <c r="J323" s="13">
        <v>336</v>
      </c>
      <c r="K323" s="260" t="s">
        <v>165</v>
      </c>
      <c r="L323" s="260"/>
      <c r="M323" s="14">
        <v>120</v>
      </c>
      <c r="N323" s="15">
        <v>1.1000000000000001</v>
      </c>
      <c r="O323" s="15">
        <v>2.8</v>
      </c>
      <c r="P323" s="15">
        <v>3.52</v>
      </c>
      <c r="Q323" s="16">
        <v>54.89</v>
      </c>
      <c r="R323" s="20">
        <v>6.12</v>
      </c>
    </row>
    <row r="324" spans="1:18" x14ac:dyDescent="0.25">
      <c r="A324" s="42">
        <v>336</v>
      </c>
      <c r="B324" s="260" t="s">
        <v>165</v>
      </c>
      <c r="C324" s="260"/>
      <c r="D324" s="14">
        <v>110</v>
      </c>
      <c r="E324" s="15">
        <v>1</v>
      </c>
      <c r="F324" s="15">
        <v>2.6</v>
      </c>
      <c r="G324" s="15">
        <v>3.2</v>
      </c>
      <c r="H324" s="16">
        <v>49.9</v>
      </c>
      <c r="I324" s="17">
        <v>5.6</v>
      </c>
      <c r="J324" s="30">
        <v>376</v>
      </c>
      <c r="K324" s="228" t="s">
        <v>318</v>
      </c>
      <c r="L324" s="228"/>
      <c r="M324" s="25">
        <v>180</v>
      </c>
      <c r="N324" s="26">
        <v>0.74</v>
      </c>
      <c r="O324" s="26">
        <v>0.2</v>
      </c>
      <c r="P324" s="26">
        <v>25.1</v>
      </c>
      <c r="Q324" s="27">
        <v>106.5</v>
      </c>
      <c r="R324" s="32">
        <v>6.6</v>
      </c>
    </row>
    <row r="325" spans="1:18" x14ac:dyDescent="0.25">
      <c r="A325" s="30">
        <v>376</v>
      </c>
      <c r="B325" s="228" t="s">
        <v>166</v>
      </c>
      <c r="C325" s="228"/>
      <c r="D325" s="25">
        <v>150</v>
      </c>
      <c r="E325" s="26">
        <v>0.5</v>
      </c>
      <c r="F325" s="26">
        <v>0.1</v>
      </c>
      <c r="G325" s="26">
        <v>19.899999999999999</v>
      </c>
      <c r="H325" s="27">
        <v>84.2</v>
      </c>
      <c r="I325" s="28">
        <v>5.5</v>
      </c>
      <c r="J325" s="13"/>
      <c r="K325" s="260" t="s">
        <v>23</v>
      </c>
      <c r="L325" s="260"/>
      <c r="M325" s="14">
        <v>30</v>
      </c>
      <c r="N325" s="15">
        <v>2.9</v>
      </c>
      <c r="O325" s="16">
        <v>1.01</v>
      </c>
      <c r="P325" s="16">
        <v>15.6</v>
      </c>
      <c r="Q325" s="16">
        <v>79.099999999999994</v>
      </c>
      <c r="R325" s="20"/>
    </row>
    <row r="326" spans="1:18" x14ac:dyDescent="0.25">
      <c r="A326" s="13"/>
      <c r="B326" s="260" t="s">
        <v>35</v>
      </c>
      <c r="C326" s="260"/>
      <c r="D326" s="14">
        <v>20</v>
      </c>
      <c r="E326" s="15">
        <v>1.51</v>
      </c>
      <c r="F326" s="16">
        <v>0.54220000000000002</v>
      </c>
      <c r="G326" s="15">
        <v>9.7200000000000006</v>
      </c>
      <c r="H326" s="16">
        <v>48.64</v>
      </c>
      <c r="I326" s="21"/>
      <c r="J326" s="13"/>
      <c r="K326" s="260" t="s">
        <v>36</v>
      </c>
      <c r="L326" s="260"/>
      <c r="M326" s="14">
        <v>25</v>
      </c>
      <c r="N326" s="16">
        <v>1.47</v>
      </c>
      <c r="O326" s="16">
        <v>0.45</v>
      </c>
      <c r="P326" s="16">
        <v>13.11</v>
      </c>
      <c r="Q326" s="16">
        <v>59.634889999999999</v>
      </c>
      <c r="R326" s="20"/>
    </row>
    <row r="327" spans="1:18" x14ac:dyDescent="0.25">
      <c r="A327" s="13"/>
      <c r="B327" s="260" t="s">
        <v>36</v>
      </c>
      <c r="C327" s="260"/>
      <c r="D327" s="14">
        <v>20</v>
      </c>
      <c r="E327" s="15">
        <v>1</v>
      </c>
      <c r="F327" s="16">
        <v>0.36</v>
      </c>
      <c r="G327" s="15">
        <v>9.9</v>
      </c>
      <c r="H327" s="16">
        <v>45.6</v>
      </c>
      <c r="I327" s="21"/>
      <c r="J327" s="252" t="s">
        <v>38</v>
      </c>
      <c r="K327" s="253"/>
      <c r="L327" s="253"/>
      <c r="M327" s="253"/>
      <c r="N327" s="253"/>
      <c r="O327" s="253"/>
      <c r="P327" s="253"/>
      <c r="Q327" s="253"/>
      <c r="R327" s="255"/>
    </row>
    <row r="328" spans="1:18" x14ac:dyDescent="0.25">
      <c r="A328" s="252" t="s">
        <v>38</v>
      </c>
      <c r="B328" s="253"/>
      <c r="C328" s="253"/>
      <c r="D328" s="253"/>
      <c r="E328" s="253"/>
      <c r="F328" s="253"/>
      <c r="G328" s="253"/>
      <c r="H328" s="253"/>
      <c r="I328" s="255"/>
      <c r="J328" s="1"/>
      <c r="K328" s="260" t="s">
        <v>167</v>
      </c>
      <c r="L328" s="260"/>
      <c r="M328" s="14">
        <v>45</v>
      </c>
      <c r="N328" s="15">
        <v>2.1</v>
      </c>
      <c r="O328" s="15">
        <v>4.2</v>
      </c>
      <c r="P328" s="15">
        <v>46.2</v>
      </c>
      <c r="Q328" s="16">
        <v>165.8</v>
      </c>
      <c r="R328" s="17">
        <v>1.3</v>
      </c>
    </row>
    <row r="329" spans="1:18" x14ac:dyDescent="0.25">
      <c r="A329" s="1"/>
      <c r="B329" s="260" t="s">
        <v>167</v>
      </c>
      <c r="C329" s="260"/>
      <c r="D329" s="14">
        <v>45</v>
      </c>
      <c r="E329" s="15">
        <v>2.1</v>
      </c>
      <c r="F329" s="15">
        <v>4.2</v>
      </c>
      <c r="G329" s="15">
        <v>46.2</v>
      </c>
      <c r="H329" s="16">
        <v>165.8</v>
      </c>
      <c r="I329" s="17">
        <v>1.3</v>
      </c>
      <c r="J329" s="19">
        <v>401</v>
      </c>
      <c r="K329" s="260" t="s">
        <v>168</v>
      </c>
      <c r="L329" s="260"/>
      <c r="M329" s="14">
        <v>180</v>
      </c>
      <c r="N329" s="15">
        <v>5.2</v>
      </c>
      <c r="O329" s="15">
        <v>4.4000000000000004</v>
      </c>
      <c r="P329" s="15">
        <v>8.0399999999999991</v>
      </c>
      <c r="Q329" s="16">
        <v>121.2</v>
      </c>
      <c r="R329" s="20">
        <v>1.56</v>
      </c>
    </row>
    <row r="330" spans="1:18" x14ac:dyDescent="0.25">
      <c r="A330" s="60">
        <v>401</v>
      </c>
      <c r="B330" s="313" t="s">
        <v>168</v>
      </c>
      <c r="C330" s="313"/>
      <c r="D330" s="61">
        <v>150</v>
      </c>
      <c r="E330" s="62">
        <v>4.3</v>
      </c>
      <c r="F330" s="62">
        <v>3.7</v>
      </c>
      <c r="G330" s="62">
        <v>6.7</v>
      </c>
      <c r="H330" s="63">
        <v>101</v>
      </c>
      <c r="I330" s="64">
        <v>1.3</v>
      </c>
      <c r="J330" s="252" t="s">
        <v>42</v>
      </c>
      <c r="K330" s="253"/>
      <c r="L330" s="253"/>
      <c r="M330" s="253"/>
      <c r="N330" s="253"/>
      <c r="O330" s="253"/>
      <c r="P330" s="253"/>
      <c r="Q330" s="253"/>
      <c r="R330" s="255"/>
    </row>
    <row r="331" spans="1:18" x14ac:dyDescent="0.25">
      <c r="A331" s="252" t="s">
        <v>42</v>
      </c>
      <c r="B331" s="253"/>
      <c r="C331" s="253"/>
      <c r="D331" s="253"/>
      <c r="E331" s="253"/>
      <c r="F331" s="253"/>
      <c r="G331" s="253"/>
      <c r="H331" s="253"/>
      <c r="I331" s="255"/>
      <c r="J331" s="30">
        <v>279</v>
      </c>
      <c r="K331" s="228" t="s">
        <v>319</v>
      </c>
      <c r="L331" s="228"/>
      <c r="M331" s="25">
        <v>85</v>
      </c>
      <c r="N331" s="26">
        <v>13.3</v>
      </c>
      <c r="O331" s="26">
        <v>11.6</v>
      </c>
      <c r="P331" s="26">
        <v>21.9</v>
      </c>
      <c r="Q331" s="27">
        <v>225.57</v>
      </c>
      <c r="R331" s="32">
        <v>0.14000000000000001</v>
      </c>
    </row>
    <row r="332" spans="1:18" x14ac:dyDescent="0.25">
      <c r="A332" s="30">
        <v>279</v>
      </c>
      <c r="B332" s="260" t="s">
        <v>169</v>
      </c>
      <c r="C332" s="260"/>
      <c r="D332" s="14">
        <v>65</v>
      </c>
      <c r="E332" s="15">
        <v>10.199999999999999</v>
      </c>
      <c r="F332" s="15">
        <v>8.9</v>
      </c>
      <c r="G332" s="15">
        <v>16.8</v>
      </c>
      <c r="H332" s="16">
        <v>172.5</v>
      </c>
      <c r="I332" s="20">
        <v>0.12</v>
      </c>
      <c r="J332" s="13">
        <v>322</v>
      </c>
      <c r="K332" s="260" t="s">
        <v>320</v>
      </c>
      <c r="L332" s="260"/>
      <c r="M332" s="14">
        <v>110</v>
      </c>
      <c r="N332" s="15">
        <v>1.4</v>
      </c>
      <c r="O332" s="15">
        <v>4.4000000000000004</v>
      </c>
      <c r="P332" s="15">
        <v>11.1</v>
      </c>
      <c r="Q332" s="15">
        <v>77.099999999999994</v>
      </c>
      <c r="R332" s="17">
        <v>6.6</v>
      </c>
    </row>
    <row r="333" spans="1:18" x14ac:dyDescent="0.25">
      <c r="A333" s="13">
        <v>322</v>
      </c>
      <c r="B333" s="260" t="s">
        <v>170</v>
      </c>
      <c r="C333" s="260"/>
      <c r="D333" s="14">
        <v>100</v>
      </c>
      <c r="E333" s="15">
        <v>1.2</v>
      </c>
      <c r="F333" s="16">
        <v>4.05</v>
      </c>
      <c r="G333" s="15">
        <v>10.1</v>
      </c>
      <c r="H333" s="15">
        <v>76.599999999999994</v>
      </c>
      <c r="I333" s="23">
        <v>6</v>
      </c>
      <c r="J333" s="13">
        <v>394</v>
      </c>
      <c r="K333" s="260" t="s">
        <v>73</v>
      </c>
      <c r="L333" s="260"/>
      <c r="M333" s="14">
        <v>180</v>
      </c>
      <c r="N333" s="15">
        <v>1.5</v>
      </c>
      <c r="O333" s="15">
        <v>1.7</v>
      </c>
      <c r="P333" s="15">
        <v>12.1</v>
      </c>
      <c r="Q333" s="15">
        <v>65.5</v>
      </c>
      <c r="R333" s="20">
        <v>0.56000000000000005</v>
      </c>
    </row>
    <row r="334" spans="1:18" x14ac:dyDescent="0.25">
      <c r="A334" s="13">
        <v>394</v>
      </c>
      <c r="B334" s="260" t="s">
        <v>73</v>
      </c>
      <c r="C334" s="260"/>
      <c r="D334" s="14">
        <v>150</v>
      </c>
      <c r="E334" s="15">
        <v>1.1000000000000001</v>
      </c>
      <c r="F334" s="15">
        <v>1.2</v>
      </c>
      <c r="G334" s="15">
        <v>9.3000000000000007</v>
      </c>
      <c r="H334" s="16">
        <v>53.2</v>
      </c>
      <c r="I334" s="17">
        <v>0.5</v>
      </c>
      <c r="J334" s="13"/>
      <c r="K334" s="260" t="s">
        <v>36</v>
      </c>
      <c r="L334" s="260"/>
      <c r="M334" s="14">
        <v>25</v>
      </c>
      <c r="N334" s="16">
        <v>1.47</v>
      </c>
      <c r="O334" s="16">
        <v>0.45</v>
      </c>
      <c r="P334" s="16">
        <v>13.11</v>
      </c>
      <c r="Q334" s="16">
        <v>59.634889999999999</v>
      </c>
      <c r="R334" s="20"/>
    </row>
    <row r="335" spans="1:18" ht="15.75" thickBot="1" x14ac:dyDescent="0.3">
      <c r="A335" s="13"/>
      <c r="B335" s="260" t="s">
        <v>36</v>
      </c>
      <c r="C335" s="260"/>
      <c r="D335" s="14">
        <v>20</v>
      </c>
      <c r="E335" s="15">
        <v>1</v>
      </c>
      <c r="F335" s="16">
        <v>0.36</v>
      </c>
      <c r="G335" s="15">
        <v>9.9</v>
      </c>
      <c r="H335" s="16">
        <v>45.6</v>
      </c>
      <c r="I335" s="21"/>
      <c r="J335" s="13"/>
      <c r="K335" s="260" t="s">
        <v>23</v>
      </c>
      <c r="L335" s="260"/>
      <c r="M335" s="14">
        <v>20</v>
      </c>
      <c r="N335" s="15">
        <v>1.51</v>
      </c>
      <c r="O335" s="16">
        <v>0.54220000000000002</v>
      </c>
      <c r="P335" s="15">
        <v>9.7200000000000006</v>
      </c>
      <c r="Q335" s="16">
        <v>48.64</v>
      </c>
      <c r="R335" s="21"/>
    </row>
    <row r="336" spans="1:18" ht="24.75" thickBot="1" x14ac:dyDescent="0.3">
      <c r="A336" s="13"/>
      <c r="B336" s="260" t="s">
        <v>23</v>
      </c>
      <c r="C336" s="260"/>
      <c r="D336" s="14">
        <v>20</v>
      </c>
      <c r="E336" s="15">
        <v>1.51</v>
      </c>
      <c r="F336" s="16">
        <v>0.54220000000000002</v>
      </c>
      <c r="G336" s="15">
        <v>9.7200000000000006</v>
      </c>
      <c r="H336" s="16">
        <v>48.64</v>
      </c>
      <c r="I336" s="21"/>
      <c r="J336" s="242" t="s">
        <v>321</v>
      </c>
      <c r="K336" s="238"/>
      <c r="L336" s="238"/>
      <c r="M336" s="238"/>
      <c r="N336" s="238" t="s">
        <v>11</v>
      </c>
      <c r="O336" s="238"/>
      <c r="P336" s="238"/>
      <c r="Q336" s="237" t="s">
        <v>12</v>
      </c>
      <c r="R336" s="34" t="s">
        <v>13</v>
      </c>
    </row>
    <row r="337" spans="1:18" ht="24" x14ac:dyDescent="0.25">
      <c r="A337" s="242" t="s">
        <v>171</v>
      </c>
      <c r="B337" s="238"/>
      <c r="C337" s="238"/>
      <c r="D337" s="238"/>
      <c r="E337" s="238" t="s">
        <v>11</v>
      </c>
      <c r="F337" s="238"/>
      <c r="G337" s="238"/>
      <c r="H337" s="237" t="s">
        <v>12</v>
      </c>
      <c r="I337" s="34" t="s">
        <v>13</v>
      </c>
      <c r="J337" s="243"/>
      <c r="K337" s="244"/>
      <c r="L337" s="244"/>
      <c r="M337" s="244"/>
      <c r="N337" s="35" t="s">
        <v>14</v>
      </c>
      <c r="O337" s="35" t="s">
        <v>15</v>
      </c>
      <c r="P337" s="35" t="s">
        <v>16</v>
      </c>
      <c r="Q337" s="239"/>
      <c r="R337" s="36" t="s">
        <v>17</v>
      </c>
    </row>
    <row r="338" spans="1:18" ht="15.75" thickBot="1" x14ac:dyDescent="0.3">
      <c r="A338" s="243"/>
      <c r="B338" s="244"/>
      <c r="C338" s="244"/>
      <c r="D338" s="244"/>
      <c r="E338" s="35" t="s">
        <v>14</v>
      </c>
      <c r="F338" s="35" t="s">
        <v>15</v>
      </c>
      <c r="G338" s="35" t="s">
        <v>16</v>
      </c>
      <c r="H338" s="239"/>
      <c r="I338" s="36" t="s">
        <v>17</v>
      </c>
      <c r="J338" s="245"/>
      <c r="K338" s="246"/>
      <c r="L338" s="246"/>
      <c r="M338" s="246"/>
      <c r="N338" s="37">
        <f>N335+N334+N333+N332+N331+N329+N328+N326+N325+N324+N323+N322+N321+N320+N318+N316+N315+N314+N313+N312+N311</f>
        <v>60.39</v>
      </c>
      <c r="O338" s="37">
        <f>O335+O334+O333+O332+O331+O329+O328+O326+O325+O324+O323+O322+O321+O320+O318+O316+O315+O314+O313+O312+O311</f>
        <v>70.162200000000013</v>
      </c>
      <c r="P338" s="37">
        <f>P335+P334+P333+P332+P331+P329+P328+P326+P325+P324+P323+P322+P321+P320+P318+P316+P315+P314+P313+P312+P311</f>
        <v>283.2</v>
      </c>
      <c r="Q338" s="37">
        <f>Q335+Q334+Q333+Q332+Q331+Q329+Q328+Q326+Q325+Q324+Q323+Q322+Q321+Q320+Q318+Q316+Q315+Q314+Q313+Q312+Q311</f>
        <v>1966.9797799999999</v>
      </c>
      <c r="R338" s="38">
        <f>R335+R334+R333+R332+R331+R329+R328+R326+R325+R324+R323+R322+R321+R320+R318+R316+R315+R314+R313+R312+R311</f>
        <v>48.48</v>
      </c>
    </row>
    <row r="339" spans="1:18" ht="15.75" thickBot="1" x14ac:dyDescent="0.3">
      <c r="A339" s="245"/>
      <c r="B339" s="246"/>
      <c r="C339" s="246"/>
      <c r="D339" s="246"/>
      <c r="E339" s="37">
        <f>E336+E335+E334+E333+E332+E330+E329+E327+E326+E325+E324+E323+E322+E321+E319+E317+E316+E315+E314+E313+E312</f>
        <v>46.20000000000001</v>
      </c>
      <c r="F339" s="37">
        <f>F336+F335+F334+F333+F332+F330+F329+F327+F326+F325+F324+F323+F322+F321+F319+F317+F316+F315+F314+F313+F312</f>
        <v>54.936600000000006</v>
      </c>
      <c r="G339" s="37">
        <f>G336+G335+G334+G333+G332+G330+G329+G327+G326+G325+G324+G323+G322+G321+G319+G317+G316+G315+G314+G313+G312</f>
        <v>234.28</v>
      </c>
      <c r="H339" s="37">
        <f>H336+H335+H334+H333+H332+H330+H329+H327+H326+H325+H324+H323+H322+H321+H319+H317+H316+H315+H314+H313+H312</f>
        <v>1593.5699999999997</v>
      </c>
      <c r="I339" s="38">
        <f>I336+I335+I334+I333+I332+I330+I329+I327+I326+I325+I324+I323+I322+I321+I319+I317+I316+I315+I314+I313+I312</f>
        <v>43.180000000000007</v>
      </c>
      <c r="J339" s="44"/>
      <c r="K339" s="45"/>
      <c r="L339" s="45"/>
      <c r="M339" s="45"/>
      <c r="N339" s="46"/>
      <c r="O339" s="46"/>
      <c r="P339" s="46"/>
      <c r="Q339" s="46"/>
      <c r="R339" s="46"/>
    </row>
    <row r="340" spans="1:18" ht="15.75" thickBot="1" x14ac:dyDescent="0.3">
      <c r="A340" s="44"/>
      <c r="B340" s="45"/>
      <c r="C340" s="45"/>
      <c r="D340" s="45"/>
      <c r="E340" s="46"/>
      <c r="F340" s="46"/>
      <c r="G340" s="46"/>
      <c r="H340" s="46"/>
      <c r="I340" s="46"/>
      <c r="J340" s="230" t="s">
        <v>322</v>
      </c>
      <c r="K340" s="219"/>
      <c r="L340" s="219"/>
      <c r="M340" s="219"/>
      <c r="N340" s="219"/>
      <c r="O340" s="219"/>
      <c r="P340" s="219"/>
      <c r="Q340" s="219"/>
      <c r="R340" s="231"/>
    </row>
    <row r="341" spans="1:18" x14ac:dyDescent="0.25">
      <c r="A341" s="281" t="s">
        <v>172</v>
      </c>
      <c r="B341" s="282"/>
      <c r="C341" s="282"/>
      <c r="D341" s="282"/>
      <c r="E341" s="282"/>
      <c r="F341" s="282"/>
      <c r="G341" s="282"/>
      <c r="H341" s="282"/>
      <c r="I341" s="283"/>
      <c r="J341" s="1">
        <v>10</v>
      </c>
      <c r="K341" s="5" t="s">
        <v>1</v>
      </c>
      <c r="L341" s="6">
        <v>5</v>
      </c>
      <c r="M341" s="2"/>
      <c r="N341" s="2"/>
      <c r="O341" s="2"/>
      <c r="P341" s="2"/>
      <c r="Q341" s="3"/>
      <c r="R341" s="4"/>
    </row>
    <row r="342" spans="1:18" x14ac:dyDescent="0.25">
      <c r="A342" s="1">
        <v>10</v>
      </c>
      <c r="B342" s="5" t="s">
        <v>1</v>
      </c>
      <c r="C342" s="6">
        <v>5</v>
      </c>
      <c r="D342" s="2"/>
      <c r="E342" s="2"/>
      <c r="F342" s="2"/>
      <c r="G342" s="2"/>
      <c r="H342" s="3"/>
      <c r="I342" s="4"/>
      <c r="J342" s="1"/>
      <c r="K342" s="5" t="s">
        <v>2</v>
      </c>
      <c r="L342" s="6">
        <v>2</v>
      </c>
      <c r="M342" s="2"/>
      <c r="N342" s="2"/>
      <c r="O342" s="2"/>
      <c r="P342" s="2"/>
      <c r="Q342" s="3"/>
      <c r="R342" s="4"/>
    </row>
    <row r="343" spans="1:18" x14ac:dyDescent="0.25">
      <c r="A343" s="1"/>
      <c r="B343" s="5" t="s">
        <v>2</v>
      </c>
      <c r="C343" s="6">
        <v>2</v>
      </c>
      <c r="D343" s="2"/>
      <c r="E343" s="2"/>
      <c r="F343" s="2"/>
      <c r="G343" s="2"/>
      <c r="H343" s="3"/>
      <c r="I343" s="4"/>
      <c r="J343" s="1"/>
      <c r="K343" s="5" t="s">
        <v>3</v>
      </c>
      <c r="L343" s="7" t="s">
        <v>4</v>
      </c>
      <c r="M343" s="262" t="s">
        <v>5</v>
      </c>
      <c r="N343" s="262"/>
      <c r="O343" s="262"/>
      <c r="P343" s="262"/>
      <c r="Q343" s="262"/>
      <c r="R343" s="4"/>
    </row>
    <row r="344" spans="1:18" x14ac:dyDescent="0.25">
      <c r="A344" s="1"/>
      <c r="B344" s="5" t="s">
        <v>3</v>
      </c>
      <c r="C344" s="7" t="s">
        <v>4</v>
      </c>
      <c r="D344" s="262" t="s">
        <v>5</v>
      </c>
      <c r="E344" s="262"/>
      <c r="F344" s="262"/>
      <c r="G344" s="262"/>
      <c r="H344" s="262"/>
      <c r="I344" s="4"/>
      <c r="J344" s="50"/>
      <c r="K344" s="51" t="s">
        <v>6</v>
      </c>
      <c r="L344" s="9" t="s">
        <v>292</v>
      </c>
      <c r="M344" s="7"/>
      <c r="N344" s="7"/>
      <c r="O344" s="7"/>
      <c r="P344" s="7"/>
      <c r="Q344" s="52"/>
      <c r="R344" s="53"/>
    </row>
    <row r="345" spans="1:18" x14ac:dyDescent="0.25">
      <c r="A345" s="50"/>
      <c r="B345" s="51" t="s">
        <v>6</v>
      </c>
      <c r="C345" s="9" t="s">
        <v>7</v>
      </c>
      <c r="D345" s="7"/>
      <c r="E345" s="7"/>
      <c r="F345" s="7"/>
      <c r="G345" s="7"/>
      <c r="H345" s="52"/>
      <c r="I345" s="53"/>
      <c r="J345" s="1"/>
      <c r="K345" s="2"/>
      <c r="L345" s="2"/>
      <c r="M345" s="2"/>
      <c r="N345" s="2"/>
      <c r="O345" s="2"/>
      <c r="P345" s="2"/>
      <c r="Q345" s="3"/>
      <c r="R345" s="4"/>
    </row>
    <row r="346" spans="1:18" ht="25.5" x14ac:dyDescent="0.25">
      <c r="A346" s="1"/>
      <c r="B346" s="2"/>
      <c r="C346" s="2"/>
      <c r="D346" s="2"/>
      <c r="E346" s="2"/>
      <c r="F346" s="2"/>
      <c r="G346" s="2"/>
      <c r="H346" s="3"/>
      <c r="I346" s="4"/>
      <c r="J346" s="233" t="s">
        <v>8</v>
      </c>
      <c r="K346" s="234" t="s">
        <v>9</v>
      </c>
      <c r="L346" s="234"/>
      <c r="M346" s="234" t="s">
        <v>10</v>
      </c>
      <c r="N346" s="234" t="s">
        <v>11</v>
      </c>
      <c r="O346" s="234"/>
      <c r="P346" s="234"/>
      <c r="Q346" s="235" t="s">
        <v>12</v>
      </c>
      <c r="R346" s="12" t="s">
        <v>13</v>
      </c>
    </row>
    <row r="347" spans="1:18" ht="25.5" x14ac:dyDescent="0.25">
      <c r="A347" s="233" t="s">
        <v>8</v>
      </c>
      <c r="B347" s="234" t="s">
        <v>9</v>
      </c>
      <c r="C347" s="234"/>
      <c r="D347" s="234" t="s">
        <v>10</v>
      </c>
      <c r="E347" s="234" t="s">
        <v>11</v>
      </c>
      <c r="F347" s="234"/>
      <c r="G347" s="234"/>
      <c r="H347" s="235" t="s">
        <v>12</v>
      </c>
      <c r="I347" s="12" t="s">
        <v>13</v>
      </c>
      <c r="J347" s="233"/>
      <c r="K347" s="234"/>
      <c r="L347" s="234"/>
      <c r="M347" s="234"/>
      <c r="N347" s="11" t="s">
        <v>14</v>
      </c>
      <c r="O347" s="11" t="s">
        <v>15</v>
      </c>
      <c r="P347" s="11" t="s">
        <v>16</v>
      </c>
      <c r="Q347" s="235"/>
      <c r="R347" s="12" t="s">
        <v>17</v>
      </c>
    </row>
    <row r="348" spans="1:18" x14ac:dyDescent="0.25">
      <c r="A348" s="233"/>
      <c r="B348" s="234"/>
      <c r="C348" s="234"/>
      <c r="D348" s="234"/>
      <c r="E348" s="11" t="s">
        <v>14</v>
      </c>
      <c r="F348" s="11" t="s">
        <v>15</v>
      </c>
      <c r="G348" s="11" t="s">
        <v>16</v>
      </c>
      <c r="H348" s="235"/>
      <c r="I348" s="12" t="s">
        <v>17</v>
      </c>
      <c r="J348" s="252" t="s">
        <v>18</v>
      </c>
      <c r="K348" s="253"/>
      <c r="L348" s="253"/>
      <c r="M348" s="253"/>
      <c r="N348" s="253"/>
      <c r="O348" s="253"/>
      <c r="P348" s="253"/>
      <c r="Q348" s="253"/>
      <c r="R348" s="255"/>
    </row>
    <row r="349" spans="1:18" x14ac:dyDescent="0.25">
      <c r="A349" s="252" t="s">
        <v>18</v>
      </c>
      <c r="B349" s="253"/>
      <c r="C349" s="253"/>
      <c r="D349" s="253"/>
      <c r="E349" s="253"/>
      <c r="F349" s="253"/>
      <c r="G349" s="253"/>
      <c r="H349" s="253"/>
      <c r="I349" s="255"/>
      <c r="J349" s="47" t="s">
        <v>173</v>
      </c>
      <c r="K349" s="228" t="s">
        <v>174</v>
      </c>
      <c r="L349" s="228"/>
      <c r="M349" s="25">
        <v>200</v>
      </c>
      <c r="N349" s="26">
        <v>7.4</v>
      </c>
      <c r="O349" s="26">
        <v>12.2</v>
      </c>
      <c r="P349" s="26">
        <v>31.2</v>
      </c>
      <c r="Q349" s="27">
        <v>288.39999999999998</v>
      </c>
      <c r="R349" s="32">
        <v>1.56</v>
      </c>
    </row>
    <row r="350" spans="1:18" x14ac:dyDescent="0.25">
      <c r="A350" s="65" t="s">
        <v>173</v>
      </c>
      <c r="B350" s="228" t="s">
        <v>174</v>
      </c>
      <c r="C350" s="228"/>
      <c r="D350" s="25">
        <v>150</v>
      </c>
      <c r="E350" s="26">
        <v>5.6</v>
      </c>
      <c r="F350" s="26">
        <v>9.1999999999999993</v>
      </c>
      <c r="G350" s="26">
        <v>23.4</v>
      </c>
      <c r="H350" s="27">
        <v>216.3</v>
      </c>
      <c r="I350" s="28">
        <v>1.3</v>
      </c>
      <c r="J350" s="19"/>
      <c r="K350" s="260" t="s">
        <v>22</v>
      </c>
      <c r="L350" s="260"/>
      <c r="M350" s="14">
        <v>10</v>
      </c>
      <c r="N350" s="15">
        <v>0.1</v>
      </c>
      <c r="O350" s="15">
        <v>7.8</v>
      </c>
      <c r="P350" s="15">
        <v>0.1</v>
      </c>
      <c r="Q350" s="16">
        <v>70.900000000000006</v>
      </c>
      <c r="R350" s="21"/>
    </row>
    <row r="351" spans="1:18" x14ac:dyDescent="0.25">
      <c r="A351" s="19"/>
      <c r="B351" s="260" t="s">
        <v>22</v>
      </c>
      <c r="C351" s="260"/>
      <c r="D351" s="14">
        <v>10</v>
      </c>
      <c r="E351" s="15">
        <v>0.1</v>
      </c>
      <c r="F351" s="15">
        <v>7.8</v>
      </c>
      <c r="G351" s="15">
        <v>0.1</v>
      </c>
      <c r="H351" s="16">
        <v>70.900000000000006</v>
      </c>
      <c r="I351" s="21"/>
      <c r="J351" s="13"/>
      <c r="K351" s="260" t="s">
        <v>23</v>
      </c>
      <c r="L351" s="260"/>
      <c r="M351" s="14">
        <v>30</v>
      </c>
      <c r="N351" s="15">
        <v>2.9</v>
      </c>
      <c r="O351" s="16">
        <v>1.01</v>
      </c>
      <c r="P351" s="16">
        <v>15.6</v>
      </c>
      <c r="Q351" s="16">
        <v>79.099999999999994</v>
      </c>
      <c r="R351" s="20"/>
    </row>
    <row r="352" spans="1:18" x14ac:dyDescent="0.25">
      <c r="A352" s="13"/>
      <c r="B352" s="260" t="s">
        <v>23</v>
      </c>
      <c r="C352" s="260"/>
      <c r="D352" s="14">
        <v>20</v>
      </c>
      <c r="E352" s="15">
        <v>1.51</v>
      </c>
      <c r="F352" s="16">
        <v>0.54220000000000002</v>
      </c>
      <c r="G352" s="15">
        <v>9.7200000000000006</v>
      </c>
      <c r="H352" s="16">
        <v>48.64</v>
      </c>
      <c r="I352" s="21"/>
      <c r="J352" s="19">
        <v>397</v>
      </c>
      <c r="K352" s="260" t="s">
        <v>52</v>
      </c>
      <c r="L352" s="260"/>
      <c r="M352" s="14">
        <v>180</v>
      </c>
      <c r="N352" s="15">
        <v>3.3</v>
      </c>
      <c r="O352" s="15">
        <v>3.43336</v>
      </c>
      <c r="P352" s="15">
        <v>23</v>
      </c>
      <c r="Q352" s="16">
        <v>109.6</v>
      </c>
      <c r="R352" s="20">
        <v>1.2</v>
      </c>
    </row>
    <row r="353" spans="1:18" x14ac:dyDescent="0.25">
      <c r="A353" s="19">
        <v>397</v>
      </c>
      <c r="B353" s="260" t="s">
        <v>52</v>
      </c>
      <c r="C353" s="260"/>
      <c r="D353" s="14">
        <v>150</v>
      </c>
      <c r="E353" s="15">
        <v>2.8</v>
      </c>
      <c r="F353" s="15">
        <v>2.9</v>
      </c>
      <c r="G353" s="15">
        <v>18.8</v>
      </c>
      <c r="H353" s="16">
        <v>91</v>
      </c>
      <c r="I353" s="23">
        <v>1</v>
      </c>
      <c r="J353" s="13"/>
      <c r="K353" s="260" t="s">
        <v>53</v>
      </c>
      <c r="L353" s="260"/>
      <c r="M353" s="14">
        <v>110</v>
      </c>
      <c r="N353" s="15">
        <v>0.4</v>
      </c>
      <c r="O353" s="15">
        <v>0.5</v>
      </c>
      <c r="P353" s="15">
        <v>11.8</v>
      </c>
      <c r="Q353" s="16">
        <v>56.4</v>
      </c>
      <c r="R353" s="23">
        <v>6</v>
      </c>
    </row>
    <row r="354" spans="1:18" x14ac:dyDescent="0.25">
      <c r="A354" s="13"/>
      <c r="B354" s="260" t="s">
        <v>53</v>
      </c>
      <c r="C354" s="260"/>
      <c r="D354" s="14">
        <v>110</v>
      </c>
      <c r="E354" s="15">
        <v>0.4</v>
      </c>
      <c r="F354" s="15">
        <v>0.5</v>
      </c>
      <c r="G354" s="15">
        <v>11.8</v>
      </c>
      <c r="H354" s="16">
        <v>56.4</v>
      </c>
      <c r="I354" s="23">
        <v>6</v>
      </c>
      <c r="J354" s="252" t="s">
        <v>26</v>
      </c>
      <c r="K354" s="253"/>
      <c r="L354" s="253"/>
      <c r="M354" s="253"/>
      <c r="N354" s="253"/>
      <c r="O354" s="253"/>
      <c r="P354" s="253"/>
      <c r="Q354" s="253"/>
      <c r="R354" s="255"/>
    </row>
    <row r="355" spans="1:18" x14ac:dyDescent="0.25">
      <c r="A355" s="252" t="s">
        <v>26</v>
      </c>
      <c r="B355" s="253"/>
      <c r="C355" s="253"/>
      <c r="D355" s="253"/>
      <c r="E355" s="253"/>
      <c r="F355" s="253"/>
      <c r="G355" s="253"/>
      <c r="H355" s="253"/>
      <c r="I355" s="255"/>
      <c r="J355" s="22" t="s">
        <v>27</v>
      </c>
      <c r="K355" s="260" t="s">
        <v>54</v>
      </c>
      <c r="L355" s="260"/>
      <c r="M355" s="14">
        <v>100</v>
      </c>
      <c r="N355" s="15">
        <v>0.1</v>
      </c>
      <c r="O355" s="18">
        <v>0</v>
      </c>
      <c r="P355" s="15">
        <v>10.3</v>
      </c>
      <c r="Q355" s="16">
        <v>42</v>
      </c>
      <c r="R355" s="17">
        <v>0.8</v>
      </c>
    </row>
    <row r="356" spans="1:18" x14ac:dyDescent="0.25">
      <c r="A356" s="22" t="s">
        <v>27</v>
      </c>
      <c r="B356" s="260" t="s">
        <v>54</v>
      </c>
      <c r="C356" s="260"/>
      <c r="D356" s="14">
        <v>100</v>
      </c>
      <c r="E356" s="15">
        <v>0.1</v>
      </c>
      <c r="F356" s="18">
        <v>0</v>
      </c>
      <c r="G356" s="15">
        <v>10.3</v>
      </c>
      <c r="H356" s="16">
        <v>42</v>
      </c>
      <c r="I356" s="17">
        <v>0.8</v>
      </c>
      <c r="J356" s="261" t="s">
        <v>29</v>
      </c>
      <c r="K356" s="256"/>
      <c r="L356" s="256"/>
      <c r="M356" s="256"/>
      <c r="N356" s="256"/>
      <c r="O356" s="256"/>
      <c r="P356" s="256"/>
      <c r="Q356" s="256"/>
      <c r="R356" s="257"/>
    </row>
    <row r="357" spans="1:18" x14ac:dyDescent="0.25">
      <c r="A357" s="261" t="s">
        <v>29</v>
      </c>
      <c r="B357" s="256"/>
      <c r="C357" s="256"/>
      <c r="D357" s="256"/>
      <c r="E357" s="256"/>
      <c r="F357" s="256"/>
      <c r="G357" s="256"/>
      <c r="H357" s="256"/>
      <c r="I357" s="257"/>
      <c r="J357" s="30" t="s">
        <v>175</v>
      </c>
      <c r="K357" s="228" t="s">
        <v>176</v>
      </c>
      <c r="L357" s="228"/>
      <c r="M357" s="25">
        <v>60</v>
      </c>
      <c r="N357" s="26">
        <v>4.8</v>
      </c>
      <c r="O357" s="26">
        <v>6.8</v>
      </c>
      <c r="P357" s="26">
        <v>14.1</v>
      </c>
      <c r="Q357" s="27">
        <v>116.82</v>
      </c>
      <c r="R357" s="32">
        <v>1.25</v>
      </c>
    </row>
    <row r="358" spans="1:18" x14ac:dyDescent="0.25">
      <c r="A358" s="30" t="s">
        <v>175</v>
      </c>
      <c r="B358" s="228" t="s">
        <v>176</v>
      </c>
      <c r="C358" s="228"/>
      <c r="D358" s="25">
        <v>40</v>
      </c>
      <c r="E358" s="26">
        <v>3.2</v>
      </c>
      <c r="F358" s="26">
        <v>4.5999999999999996</v>
      </c>
      <c r="G358" s="26">
        <v>9.4</v>
      </c>
      <c r="H358" s="27">
        <v>77.8</v>
      </c>
      <c r="I358" s="66">
        <v>1</v>
      </c>
      <c r="J358" s="19" t="s">
        <v>57</v>
      </c>
      <c r="K358" s="260" t="s">
        <v>177</v>
      </c>
      <c r="L358" s="260"/>
      <c r="M358" s="14">
        <v>200</v>
      </c>
      <c r="N358" s="15">
        <v>3.9</v>
      </c>
      <c r="O358" s="15">
        <v>0.6</v>
      </c>
      <c r="P358" s="15">
        <v>19.73</v>
      </c>
      <c r="Q358" s="16">
        <v>112.8</v>
      </c>
      <c r="R358" s="20">
        <v>10.199999999999999</v>
      </c>
    </row>
    <row r="359" spans="1:18" x14ac:dyDescent="0.25">
      <c r="A359" s="19" t="s">
        <v>57</v>
      </c>
      <c r="B359" s="260" t="s">
        <v>177</v>
      </c>
      <c r="C359" s="260"/>
      <c r="D359" s="14">
        <v>150</v>
      </c>
      <c r="E359" s="15">
        <v>2.9</v>
      </c>
      <c r="F359" s="15">
        <v>0.5</v>
      </c>
      <c r="G359" s="15">
        <v>14.8</v>
      </c>
      <c r="H359" s="16">
        <v>84.6</v>
      </c>
      <c r="I359" s="20">
        <v>7.7</v>
      </c>
      <c r="J359" s="13">
        <v>304</v>
      </c>
      <c r="K359" s="260" t="s">
        <v>104</v>
      </c>
      <c r="L359" s="260"/>
      <c r="M359" s="14">
        <v>180</v>
      </c>
      <c r="N359" s="15">
        <v>12.6</v>
      </c>
      <c r="O359" s="15">
        <v>17.8</v>
      </c>
      <c r="P359" s="15">
        <v>23.5</v>
      </c>
      <c r="Q359" s="16">
        <v>318</v>
      </c>
      <c r="R359" s="20">
        <v>0.45</v>
      </c>
    </row>
    <row r="360" spans="1:18" x14ac:dyDescent="0.25">
      <c r="A360" s="13">
        <v>304</v>
      </c>
      <c r="B360" s="260" t="s">
        <v>104</v>
      </c>
      <c r="C360" s="260"/>
      <c r="D360" s="14">
        <v>150</v>
      </c>
      <c r="E360" s="15">
        <v>10.5</v>
      </c>
      <c r="F360" s="15">
        <v>14.8</v>
      </c>
      <c r="G360" s="15">
        <v>19.600000000000001</v>
      </c>
      <c r="H360" s="16">
        <v>265</v>
      </c>
      <c r="I360" s="20">
        <v>0.38</v>
      </c>
      <c r="J360" s="13">
        <v>375</v>
      </c>
      <c r="K360" s="260" t="s">
        <v>285</v>
      </c>
      <c r="L360" s="260"/>
      <c r="M360" s="14">
        <v>180</v>
      </c>
      <c r="N360" s="15">
        <v>0.6</v>
      </c>
      <c r="O360" s="16">
        <v>0.24</v>
      </c>
      <c r="P360" s="16">
        <v>17.100000000000001</v>
      </c>
      <c r="Q360" s="16">
        <v>73.2</v>
      </c>
      <c r="R360" s="17">
        <v>11.4</v>
      </c>
    </row>
    <row r="361" spans="1:18" x14ac:dyDescent="0.25">
      <c r="A361" s="30">
        <v>375</v>
      </c>
      <c r="B361" s="260" t="s">
        <v>178</v>
      </c>
      <c r="C361" s="260"/>
      <c r="D361" s="14">
        <v>150</v>
      </c>
      <c r="E361" s="15">
        <v>0.5</v>
      </c>
      <c r="F361" s="15">
        <v>0.2</v>
      </c>
      <c r="G361" s="15">
        <v>14.2</v>
      </c>
      <c r="H361" s="16">
        <v>61</v>
      </c>
      <c r="I361" s="17">
        <v>9.5</v>
      </c>
      <c r="J361" s="13"/>
      <c r="K361" s="260" t="s">
        <v>23</v>
      </c>
      <c r="L361" s="260"/>
      <c r="M361" s="14">
        <v>30</v>
      </c>
      <c r="N361" s="15">
        <v>2.9</v>
      </c>
      <c r="O361" s="16">
        <v>1.01</v>
      </c>
      <c r="P361" s="16">
        <v>15.6</v>
      </c>
      <c r="Q361" s="16">
        <v>79.099999999999994</v>
      </c>
      <c r="R361" s="20"/>
    </row>
    <row r="362" spans="1:18" x14ac:dyDescent="0.25">
      <c r="A362" s="13"/>
      <c r="B362" s="250" t="s">
        <v>35</v>
      </c>
      <c r="C362" s="249"/>
      <c r="D362" s="14">
        <v>20</v>
      </c>
      <c r="E362" s="15">
        <v>1.51</v>
      </c>
      <c r="F362" s="16">
        <v>0.54220000000000002</v>
      </c>
      <c r="G362" s="15">
        <v>9.7200000000000006</v>
      </c>
      <c r="H362" s="16">
        <v>48.64</v>
      </c>
      <c r="I362" s="21"/>
      <c r="J362" s="13"/>
      <c r="K362" s="260" t="s">
        <v>36</v>
      </c>
      <c r="L362" s="260"/>
      <c r="M362" s="14">
        <v>25</v>
      </c>
      <c r="N362" s="16">
        <v>1.47</v>
      </c>
      <c r="O362" s="16">
        <v>0.45</v>
      </c>
      <c r="P362" s="16">
        <v>13.11</v>
      </c>
      <c r="Q362" s="16">
        <v>59.634889999999999</v>
      </c>
      <c r="R362" s="20"/>
    </row>
    <row r="363" spans="1:18" x14ac:dyDescent="0.25">
      <c r="A363" s="13"/>
      <c r="B363" s="260" t="s">
        <v>36</v>
      </c>
      <c r="C363" s="260"/>
      <c r="D363" s="14">
        <v>20</v>
      </c>
      <c r="E363" s="15">
        <v>1</v>
      </c>
      <c r="F363" s="16">
        <v>0.36</v>
      </c>
      <c r="G363" s="15">
        <v>9.9</v>
      </c>
      <c r="H363" s="16">
        <v>45.6</v>
      </c>
      <c r="I363" s="21"/>
      <c r="J363" s="252" t="s">
        <v>38</v>
      </c>
      <c r="K363" s="253"/>
      <c r="L363" s="253"/>
      <c r="M363" s="253"/>
      <c r="N363" s="253"/>
      <c r="O363" s="253"/>
      <c r="P363" s="253"/>
      <c r="Q363" s="253"/>
      <c r="R363" s="255"/>
    </row>
    <row r="364" spans="1:18" x14ac:dyDescent="0.25">
      <c r="A364" s="252" t="s">
        <v>38</v>
      </c>
      <c r="B364" s="253"/>
      <c r="C364" s="253"/>
      <c r="D364" s="253"/>
      <c r="E364" s="253"/>
      <c r="F364" s="253"/>
      <c r="G364" s="253"/>
      <c r="H364" s="253"/>
      <c r="I364" s="255"/>
      <c r="J364" s="31" t="s">
        <v>39</v>
      </c>
      <c r="K364" s="260" t="s">
        <v>40</v>
      </c>
      <c r="L364" s="260"/>
      <c r="M364" s="14">
        <v>70</v>
      </c>
      <c r="N364" s="15">
        <v>5</v>
      </c>
      <c r="O364" s="16">
        <v>6.02</v>
      </c>
      <c r="P364" s="15">
        <v>40.700000000000003</v>
      </c>
      <c r="Q364" s="16">
        <v>242</v>
      </c>
      <c r="R364" s="20">
        <v>0</v>
      </c>
    </row>
    <row r="365" spans="1:18" x14ac:dyDescent="0.25">
      <c r="A365" s="31" t="s">
        <v>39</v>
      </c>
      <c r="B365" s="260" t="s">
        <v>40</v>
      </c>
      <c r="C365" s="260"/>
      <c r="D365" s="14">
        <v>50</v>
      </c>
      <c r="E365" s="15">
        <v>3.9</v>
      </c>
      <c r="F365" s="15">
        <v>4.3</v>
      </c>
      <c r="G365" s="15">
        <v>29.1</v>
      </c>
      <c r="H365" s="16">
        <v>171.45</v>
      </c>
      <c r="I365" s="17">
        <v>2.1</v>
      </c>
      <c r="J365" s="19">
        <v>401</v>
      </c>
      <c r="K365" s="260" t="s">
        <v>179</v>
      </c>
      <c r="L365" s="260"/>
      <c r="M365" s="14">
        <v>180</v>
      </c>
      <c r="N365" s="15">
        <v>5.6</v>
      </c>
      <c r="O365" s="15">
        <v>4.7</v>
      </c>
      <c r="P365" s="16">
        <v>15.8</v>
      </c>
      <c r="Q365" s="15">
        <v>103.5</v>
      </c>
      <c r="R365" s="20">
        <v>1.32</v>
      </c>
    </row>
    <row r="366" spans="1:18" x14ac:dyDescent="0.25">
      <c r="A366" s="19">
        <v>401</v>
      </c>
      <c r="B366" s="260" t="s">
        <v>179</v>
      </c>
      <c r="C366" s="260"/>
      <c r="D366" s="14">
        <v>150</v>
      </c>
      <c r="E366" s="15">
        <v>4.3</v>
      </c>
      <c r="F366" s="15">
        <v>3.6</v>
      </c>
      <c r="G366" s="15">
        <v>12</v>
      </c>
      <c r="H366" s="16">
        <v>84</v>
      </c>
      <c r="I366" s="17">
        <v>1.1000000000000001</v>
      </c>
      <c r="J366" s="252" t="s">
        <v>42</v>
      </c>
      <c r="K366" s="253"/>
      <c r="L366" s="253"/>
      <c r="M366" s="253"/>
      <c r="N366" s="253"/>
      <c r="O366" s="253"/>
      <c r="P366" s="253"/>
      <c r="Q366" s="253"/>
      <c r="R366" s="255"/>
    </row>
    <row r="367" spans="1:18" x14ac:dyDescent="0.25">
      <c r="A367" s="252" t="s">
        <v>42</v>
      </c>
      <c r="B367" s="253"/>
      <c r="C367" s="253"/>
      <c r="D367" s="253"/>
      <c r="E367" s="253"/>
      <c r="F367" s="253"/>
      <c r="G367" s="253"/>
      <c r="H367" s="253"/>
      <c r="I367" s="255"/>
      <c r="J367" s="13">
        <v>30</v>
      </c>
      <c r="K367" s="260" t="s">
        <v>180</v>
      </c>
      <c r="L367" s="260"/>
      <c r="M367" s="14">
        <v>60</v>
      </c>
      <c r="N367" s="15">
        <v>0.6</v>
      </c>
      <c r="O367" s="15">
        <v>0.3</v>
      </c>
      <c r="P367" s="15">
        <v>17.399999999999999</v>
      </c>
      <c r="Q367" s="16">
        <v>74.7</v>
      </c>
      <c r="R367" s="17">
        <v>3.62</v>
      </c>
    </row>
    <row r="368" spans="1:18" x14ac:dyDescent="0.25">
      <c r="A368" s="13">
        <v>30</v>
      </c>
      <c r="B368" s="260" t="s">
        <v>180</v>
      </c>
      <c r="C368" s="260"/>
      <c r="D368" s="14">
        <v>40</v>
      </c>
      <c r="E368" s="15">
        <v>0.4</v>
      </c>
      <c r="F368" s="15">
        <v>0.2</v>
      </c>
      <c r="G368" s="15">
        <v>11.6</v>
      </c>
      <c r="H368" s="16">
        <v>49.8</v>
      </c>
      <c r="I368" s="17">
        <v>2.9</v>
      </c>
      <c r="J368" s="13" t="s">
        <v>181</v>
      </c>
      <c r="K368" s="260" t="s">
        <v>323</v>
      </c>
      <c r="L368" s="260"/>
      <c r="M368" s="14">
        <v>100</v>
      </c>
      <c r="N368" s="15">
        <v>12.9</v>
      </c>
      <c r="O368" s="15">
        <v>9.5</v>
      </c>
      <c r="P368" s="15">
        <v>19.7</v>
      </c>
      <c r="Q368" s="16">
        <v>226.95</v>
      </c>
      <c r="R368" s="20">
        <v>0.73</v>
      </c>
    </row>
    <row r="369" spans="1:18" x14ac:dyDescent="0.25">
      <c r="A369" s="13" t="s">
        <v>181</v>
      </c>
      <c r="B369" s="260" t="s">
        <v>182</v>
      </c>
      <c r="C369" s="260"/>
      <c r="D369" s="14">
        <v>65</v>
      </c>
      <c r="E369" s="15">
        <v>8.4</v>
      </c>
      <c r="F369" s="15">
        <v>6.2</v>
      </c>
      <c r="G369" s="15">
        <v>12.8</v>
      </c>
      <c r="H369" s="16">
        <v>147.52000000000001</v>
      </c>
      <c r="I369" s="20">
        <v>0.48</v>
      </c>
      <c r="J369" s="31" t="s">
        <v>105</v>
      </c>
      <c r="K369" s="260" t="s">
        <v>106</v>
      </c>
      <c r="L369" s="260"/>
      <c r="M369" s="14">
        <v>180</v>
      </c>
      <c r="N369" s="15">
        <v>1.5</v>
      </c>
      <c r="O369" s="15">
        <v>1.6355</v>
      </c>
      <c r="P369" s="15">
        <v>12.1477</v>
      </c>
      <c r="Q369" s="16">
        <v>64.2</v>
      </c>
      <c r="R369" s="20">
        <v>4.5999999999999996</v>
      </c>
    </row>
    <row r="370" spans="1:18" x14ac:dyDescent="0.25">
      <c r="A370" s="31" t="s">
        <v>105</v>
      </c>
      <c r="B370" s="260" t="s">
        <v>106</v>
      </c>
      <c r="C370" s="260"/>
      <c r="D370" s="14">
        <v>150</v>
      </c>
      <c r="E370" s="15">
        <v>1</v>
      </c>
      <c r="F370" s="15">
        <v>1.2</v>
      </c>
      <c r="G370" s="15">
        <v>9.1999999999999993</v>
      </c>
      <c r="H370" s="16">
        <v>52.4</v>
      </c>
      <c r="I370" s="17">
        <v>3.8</v>
      </c>
      <c r="J370" s="31"/>
      <c r="K370" s="250" t="s">
        <v>107</v>
      </c>
      <c r="L370" s="249"/>
      <c r="M370" s="14">
        <v>20</v>
      </c>
      <c r="N370" s="16">
        <v>0.16</v>
      </c>
      <c r="O370" s="15">
        <v>0</v>
      </c>
      <c r="P370" s="15">
        <v>9.1999999999999993</v>
      </c>
      <c r="Q370" s="16">
        <v>65</v>
      </c>
      <c r="R370" s="17"/>
    </row>
    <row r="371" spans="1:18" x14ac:dyDescent="0.25">
      <c r="A371" s="31"/>
      <c r="B371" s="250" t="s">
        <v>107</v>
      </c>
      <c r="C371" s="249"/>
      <c r="D371" s="14">
        <v>20</v>
      </c>
      <c r="E371" s="16">
        <v>0.16</v>
      </c>
      <c r="F371" s="15">
        <v>0</v>
      </c>
      <c r="G371" s="15">
        <v>9.1999999999999993</v>
      </c>
      <c r="H371" s="16">
        <v>65</v>
      </c>
      <c r="I371" s="17"/>
      <c r="J371" s="13"/>
      <c r="K371" s="260" t="s">
        <v>36</v>
      </c>
      <c r="L371" s="260"/>
      <c r="M371" s="14">
        <v>25</v>
      </c>
      <c r="N371" s="16">
        <v>1.47</v>
      </c>
      <c r="O371" s="16">
        <v>0.45</v>
      </c>
      <c r="P371" s="16">
        <v>13.11</v>
      </c>
      <c r="Q371" s="16">
        <v>59.634889999999999</v>
      </c>
      <c r="R371" s="20"/>
    </row>
    <row r="372" spans="1:18" ht="15.75" thickBot="1" x14ac:dyDescent="0.3">
      <c r="A372" s="13"/>
      <c r="B372" s="260" t="s">
        <v>36</v>
      </c>
      <c r="C372" s="260"/>
      <c r="D372" s="14">
        <v>20</v>
      </c>
      <c r="E372" s="15">
        <v>1</v>
      </c>
      <c r="F372" s="16">
        <v>0.36</v>
      </c>
      <c r="G372" s="15">
        <v>9.9</v>
      </c>
      <c r="H372" s="16">
        <v>45.6</v>
      </c>
      <c r="I372" s="21"/>
      <c r="J372" s="13"/>
      <c r="K372" s="260" t="s">
        <v>23</v>
      </c>
      <c r="L372" s="260"/>
      <c r="M372" s="14">
        <v>20</v>
      </c>
      <c r="N372" s="15">
        <v>1.5</v>
      </c>
      <c r="O372" s="16">
        <v>0.54220000000000002</v>
      </c>
      <c r="P372" s="15">
        <v>9.7200000000000006</v>
      </c>
      <c r="Q372" s="16">
        <v>48.64</v>
      </c>
      <c r="R372" s="21"/>
    </row>
    <row r="373" spans="1:18" ht="24.75" thickBot="1" x14ac:dyDescent="0.3">
      <c r="A373" s="13"/>
      <c r="B373" s="260" t="s">
        <v>23</v>
      </c>
      <c r="C373" s="260"/>
      <c r="D373" s="14">
        <v>20</v>
      </c>
      <c r="E373" s="15">
        <v>1.51</v>
      </c>
      <c r="F373" s="16">
        <v>0.54220000000000002</v>
      </c>
      <c r="G373" s="15">
        <v>9.7200000000000006</v>
      </c>
      <c r="H373" s="16">
        <v>48.64</v>
      </c>
      <c r="I373" s="21"/>
      <c r="J373" s="242" t="s">
        <v>324</v>
      </c>
      <c r="K373" s="238"/>
      <c r="L373" s="238"/>
      <c r="M373" s="238"/>
      <c r="N373" s="238" t="s">
        <v>11</v>
      </c>
      <c r="O373" s="238"/>
      <c r="P373" s="238"/>
      <c r="Q373" s="237" t="s">
        <v>12</v>
      </c>
      <c r="R373" s="34" t="s">
        <v>13</v>
      </c>
    </row>
    <row r="374" spans="1:18" ht="24" x14ac:dyDescent="0.25">
      <c r="A374" s="242" t="s">
        <v>183</v>
      </c>
      <c r="B374" s="238"/>
      <c r="C374" s="238"/>
      <c r="D374" s="238"/>
      <c r="E374" s="238" t="s">
        <v>11</v>
      </c>
      <c r="F374" s="238"/>
      <c r="G374" s="238"/>
      <c r="H374" s="237" t="s">
        <v>12</v>
      </c>
      <c r="I374" s="34" t="s">
        <v>13</v>
      </c>
      <c r="J374" s="243"/>
      <c r="K374" s="244"/>
      <c r="L374" s="244"/>
      <c r="M374" s="244"/>
      <c r="N374" s="35" t="s">
        <v>14</v>
      </c>
      <c r="O374" s="35" t="s">
        <v>15</v>
      </c>
      <c r="P374" s="35" t="s">
        <v>16</v>
      </c>
      <c r="Q374" s="239"/>
      <c r="R374" s="36" t="s">
        <v>17</v>
      </c>
    </row>
    <row r="375" spans="1:18" ht="15.75" thickBot="1" x14ac:dyDescent="0.3">
      <c r="A375" s="243"/>
      <c r="B375" s="244"/>
      <c r="C375" s="244"/>
      <c r="D375" s="244"/>
      <c r="E375" s="35" t="s">
        <v>14</v>
      </c>
      <c r="F375" s="35" t="s">
        <v>15</v>
      </c>
      <c r="G375" s="35" t="s">
        <v>16</v>
      </c>
      <c r="H375" s="239"/>
      <c r="I375" s="36" t="s">
        <v>17</v>
      </c>
      <c r="J375" s="245"/>
      <c r="K375" s="246"/>
      <c r="L375" s="246"/>
      <c r="M375" s="246"/>
      <c r="N375" s="37">
        <f>N372+N371+N370+N369+N368+N367+N365+N364+N362+N361+N360+N359+N358+N357+N355+N353+N352+N351+N350+N349</f>
        <v>69.2</v>
      </c>
      <c r="O375" s="37">
        <f>O372+O371+O370+O369+O368+O367+O365+O364+O362+O361+O360+O359+O358+O357+O355+O353+O352+O351+O350+O349</f>
        <v>74.99105999999999</v>
      </c>
      <c r="P375" s="37">
        <f>P372+P371+P370+P369+P368+P367+P365+P364+P362+P361+P360+P359+P358+P357+P355+P353+P352+P351+P350+P349</f>
        <v>332.91770000000002</v>
      </c>
      <c r="Q375" s="37">
        <f>Q372+Q371+Q370+Q369+Q368+Q367+Q365+Q364+Q362+Q361+Q360+Q359+Q358+Q357+Q355+Q353+Q352+Q351+Q350+Q349</f>
        <v>2290.57978</v>
      </c>
      <c r="R375" s="38">
        <f>R372+R371+R370+R369+R368+R367+R365+R364+R362+R361+R360+R359+R358+R357+R355+R353+R352+R351+R350+R349</f>
        <v>43.13</v>
      </c>
    </row>
    <row r="376" spans="1:18" ht="15.75" thickBot="1" x14ac:dyDescent="0.3">
      <c r="A376" s="245"/>
      <c r="B376" s="246"/>
      <c r="C376" s="246"/>
      <c r="D376" s="246"/>
      <c r="E376" s="37">
        <f>E373+E372+E371+E370+E369+E368+E366+E365+E363+E362+E361+E360+E359+E358+E356+E354+E353+E352+E351+E350</f>
        <v>50.79</v>
      </c>
      <c r="F376" s="37">
        <f>F373+F372+F371+F370+F369+F368+F366+F365+F363+F362+F361+F360+F359+F358+F356+F354+F353+F352+F351+F350</f>
        <v>58.346599999999995</v>
      </c>
      <c r="G376" s="37">
        <f>G373+G372+G371+G370+G369+G368+G366+G365+G363+G362+G361+G360+G359+G358+G356+G354+G353+G352+G351+G350</f>
        <v>255.26000000000002</v>
      </c>
      <c r="H376" s="37">
        <f>H373+H372+H371+H370+H369+H368+H366+H365+H363+H362+H361+H360+H359+H358+H356+H354+H353+H352+H351+H350</f>
        <v>1772.2900000000002</v>
      </c>
      <c r="I376" s="38">
        <f>I373+I372+I371+I370+I369+I368+I366+I365+I363+I362+I361+I360+I359+I358+I356+I354+I353+I352+I351+I350</f>
        <v>38.059999999999995</v>
      </c>
      <c r="J376" s="58"/>
      <c r="K376" s="58"/>
      <c r="L376" s="58"/>
      <c r="M376" s="58"/>
      <c r="N376" s="58"/>
      <c r="O376" s="58"/>
      <c r="P376" s="58"/>
      <c r="Q376" s="58"/>
      <c r="R376" s="58"/>
    </row>
    <row r="377" spans="1:18" ht="15.75" thickBot="1" x14ac:dyDescent="0.3">
      <c r="A377" s="58"/>
      <c r="B377" s="58"/>
      <c r="C377" s="58"/>
      <c r="D377" s="58"/>
      <c r="E377" s="58"/>
      <c r="F377" s="58"/>
      <c r="G377" s="58"/>
      <c r="H377" s="58"/>
      <c r="I377" s="58"/>
      <c r="J377" s="230" t="s">
        <v>325</v>
      </c>
      <c r="K377" s="219"/>
      <c r="L377" s="219"/>
      <c r="M377" s="219"/>
      <c r="N377" s="219"/>
      <c r="O377" s="219"/>
      <c r="P377" s="219"/>
      <c r="Q377" s="219"/>
      <c r="R377" s="231"/>
    </row>
    <row r="378" spans="1:18" x14ac:dyDescent="0.25">
      <c r="A378" s="281" t="s">
        <v>184</v>
      </c>
      <c r="B378" s="282"/>
      <c r="C378" s="282"/>
      <c r="D378" s="282"/>
      <c r="E378" s="282"/>
      <c r="F378" s="282"/>
      <c r="G378" s="282"/>
      <c r="H378" s="282"/>
      <c r="I378" s="283"/>
      <c r="J378" s="77">
        <v>11</v>
      </c>
      <c r="K378" s="78" t="s">
        <v>1</v>
      </c>
      <c r="L378" s="85">
        <v>1</v>
      </c>
      <c r="M378" s="80"/>
      <c r="N378" s="80"/>
      <c r="O378" s="80"/>
      <c r="P378" s="80"/>
      <c r="Q378" s="81"/>
      <c r="R378" s="82"/>
    </row>
    <row r="379" spans="1:18" x14ac:dyDescent="0.25">
      <c r="A379" s="1">
        <v>11</v>
      </c>
      <c r="B379" s="5" t="s">
        <v>1</v>
      </c>
      <c r="C379" s="6">
        <v>1</v>
      </c>
      <c r="D379" s="2"/>
      <c r="E379" s="2"/>
      <c r="F379" s="2"/>
      <c r="G379" s="2"/>
      <c r="H379" s="3"/>
      <c r="I379" s="4"/>
      <c r="J379" s="1"/>
      <c r="K379" s="5" t="s">
        <v>2</v>
      </c>
      <c r="L379" s="86">
        <v>3</v>
      </c>
      <c r="M379" s="2"/>
      <c r="N379" s="2"/>
      <c r="O379" s="2"/>
      <c r="P379" s="2"/>
      <c r="Q379" s="3"/>
      <c r="R379" s="4"/>
    </row>
    <row r="380" spans="1:18" x14ac:dyDescent="0.25">
      <c r="A380" s="1"/>
      <c r="B380" s="5" t="s">
        <v>2</v>
      </c>
      <c r="C380" s="6">
        <v>3</v>
      </c>
      <c r="D380" s="2"/>
      <c r="E380" s="2"/>
      <c r="F380" s="2"/>
      <c r="G380" s="2"/>
      <c r="H380" s="3"/>
      <c r="I380" s="4"/>
      <c r="J380" s="1"/>
      <c r="K380" s="5" t="s">
        <v>3</v>
      </c>
      <c r="L380" s="9" t="s">
        <v>4</v>
      </c>
      <c r="M380" s="262" t="s">
        <v>5</v>
      </c>
      <c r="N380" s="262"/>
      <c r="O380" s="262"/>
      <c r="P380" s="262"/>
      <c r="Q380" s="262"/>
      <c r="R380" s="4"/>
    </row>
    <row r="381" spans="1:18" x14ac:dyDescent="0.25">
      <c r="A381" s="1"/>
      <c r="B381" s="5" t="s">
        <v>3</v>
      </c>
      <c r="C381" s="7" t="s">
        <v>4</v>
      </c>
      <c r="D381" s="262" t="s">
        <v>5</v>
      </c>
      <c r="E381" s="262"/>
      <c r="F381" s="262"/>
      <c r="G381" s="262"/>
      <c r="H381" s="262"/>
      <c r="I381" s="4"/>
      <c r="J381" s="287" t="s">
        <v>6</v>
      </c>
      <c r="K381" s="288"/>
      <c r="L381" s="9" t="s">
        <v>292</v>
      </c>
      <c r="M381" s="7"/>
      <c r="N381" s="7"/>
      <c r="O381" s="7"/>
      <c r="P381" s="7"/>
      <c r="Q381" s="52"/>
      <c r="R381" s="53"/>
    </row>
    <row r="382" spans="1:18" x14ac:dyDescent="0.25">
      <c r="A382" s="50"/>
      <c r="B382" s="51" t="s">
        <v>6</v>
      </c>
      <c r="C382" s="9" t="s">
        <v>7</v>
      </c>
      <c r="D382" s="7"/>
      <c r="E382" s="7"/>
      <c r="F382" s="7"/>
      <c r="G382" s="7"/>
      <c r="H382" s="52"/>
      <c r="I382" s="53"/>
      <c r="J382" s="1"/>
      <c r="K382" s="2"/>
      <c r="L382" s="2"/>
      <c r="M382" s="2"/>
      <c r="N382" s="2"/>
      <c r="O382" s="2"/>
      <c r="P382" s="2"/>
      <c r="Q382" s="3"/>
      <c r="R382" s="4"/>
    </row>
    <row r="383" spans="1:18" ht="25.5" x14ac:dyDescent="0.25">
      <c r="A383" s="1"/>
      <c r="B383" s="2"/>
      <c r="C383" s="2"/>
      <c r="D383" s="2"/>
      <c r="E383" s="2"/>
      <c r="F383" s="2"/>
      <c r="G383" s="2"/>
      <c r="H383" s="3"/>
      <c r="I383" s="4"/>
      <c r="J383" s="233" t="s">
        <v>8</v>
      </c>
      <c r="K383" s="234" t="s">
        <v>9</v>
      </c>
      <c r="L383" s="234"/>
      <c r="M383" s="234" t="s">
        <v>10</v>
      </c>
      <c r="N383" s="234" t="s">
        <v>11</v>
      </c>
      <c r="O383" s="234"/>
      <c r="P383" s="234"/>
      <c r="Q383" s="235" t="s">
        <v>12</v>
      </c>
      <c r="R383" s="12" t="s">
        <v>13</v>
      </c>
    </row>
    <row r="384" spans="1:18" ht="25.5" x14ac:dyDescent="0.25">
      <c r="A384" s="233" t="s">
        <v>8</v>
      </c>
      <c r="B384" s="234" t="s">
        <v>9</v>
      </c>
      <c r="C384" s="234"/>
      <c r="D384" s="234" t="s">
        <v>10</v>
      </c>
      <c r="E384" s="234" t="s">
        <v>11</v>
      </c>
      <c r="F384" s="234"/>
      <c r="G384" s="234"/>
      <c r="H384" s="235" t="s">
        <v>12</v>
      </c>
      <c r="I384" s="12" t="s">
        <v>13</v>
      </c>
      <c r="J384" s="233"/>
      <c r="K384" s="234"/>
      <c r="L384" s="234"/>
      <c r="M384" s="234"/>
      <c r="N384" s="11" t="s">
        <v>14</v>
      </c>
      <c r="O384" s="11" t="s">
        <v>15</v>
      </c>
      <c r="P384" s="11" t="s">
        <v>16</v>
      </c>
      <c r="Q384" s="235"/>
      <c r="R384" s="12" t="s">
        <v>17</v>
      </c>
    </row>
    <row r="385" spans="1:18" x14ac:dyDescent="0.25">
      <c r="A385" s="233"/>
      <c r="B385" s="234"/>
      <c r="C385" s="234"/>
      <c r="D385" s="234"/>
      <c r="E385" s="11" t="s">
        <v>14</v>
      </c>
      <c r="F385" s="11" t="s">
        <v>15</v>
      </c>
      <c r="G385" s="11" t="s">
        <v>16</v>
      </c>
      <c r="H385" s="235"/>
      <c r="I385" s="12" t="s">
        <v>17</v>
      </c>
      <c r="J385" s="252" t="s">
        <v>18</v>
      </c>
      <c r="K385" s="253"/>
      <c r="L385" s="253"/>
      <c r="M385" s="253"/>
      <c r="N385" s="253"/>
      <c r="O385" s="253"/>
      <c r="P385" s="253"/>
      <c r="Q385" s="253"/>
      <c r="R385" s="255"/>
    </row>
    <row r="386" spans="1:18" x14ac:dyDescent="0.25">
      <c r="A386" s="252" t="s">
        <v>18</v>
      </c>
      <c r="B386" s="253"/>
      <c r="C386" s="253"/>
      <c r="D386" s="253"/>
      <c r="E386" s="253"/>
      <c r="F386" s="253"/>
      <c r="G386" s="253"/>
      <c r="H386" s="253"/>
      <c r="I386" s="255"/>
      <c r="J386" s="19">
        <v>216</v>
      </c>
      <c r="K386" s="260" t="s">
        <v>289</v>
      </c>
      <c r="L386" s="260"/>
      <c r="M386" s="14">
        <v>100</v>
      </c>
      <c r="N386" s="15">
        <v>10.6</v>
      </c>
      <c r="O386" s="15">
        <v>19.5</v>
      </c>
      <c r="P386" s="15">
        <v>2</v>
      </c>
      <c r="Q386" s="16">
        <v>228</v>
      </c>
      <c r="R386" s="17">
        <v>0.9</v>
      </c>
    </row>
    <row r="387" spans="1:18" x14ac:dyDescent="0.25">
      <c r="A387" s="19">
        <v>216</v>
      </c>
      <c r="B387" s="250" t="s">
        <v>71</v>
      </c>
      <c r="C387" s="249"/>
      <c r="D387" s="14">
        <v>70</v>
      </c>
      <c r="E387" s="15">
        <v>6.9</v>
      </c>
      <c r="F387" s="15">
        <v>12.7</v>
      </c>
      <c r="G387" s="15">
        <v>1.1000000000000001</v>
      </c>
      <c r="H387" s="16">
        <v>148</v>
      </c>
      <c r="I387" s="17">
        <v>0.6</v>
      </c>
      <c r="J387" s="31"/>
      <c r="K387" s="260" t="s">
        <v>185</v>
      </c>
      <c r="L387" s="260"/>
      <c r="M387" s="14">
        <v>25</v>
      </c>
      <c r="N387" s="16">
        <v>0.37</v>
      </c>
      <c r="O387" s="16">
        <v>1.37</v>
      </c>
      <c r="P387" s="16">
        <v>1.62</v>
      </c>
      <c r="Q387" s="16">
        <v>19.66</v>
      </c>
      <c r="R387" s="20">
        <v>2</v>
      </c>
    </row>
    <row r="388" spans="1:18" x14ac:dyDescent="0.25">
      <c r="A388" s="31"/>
      <c r="B388" s="260" t="s">
        <v>185</v>
      </c>
      <c r="C388" s="260"/>
      <c r="D388" s="14">
        <v>20</v>
      </c>
      <c r="E388" s="15">
        <v>0.3</v>
      </c>
      <c r="F388" s="15">
        <v>1.1000000000000001</v>
      </c>
      <c r="G388" s="15">
        <v>1.3</v>
      </c>
      <c r="H388" s="16">
        <v>15.73</v>
      </c>
      <c r="I388" s="17">
        <v>1.6</v>
      </c>
      <c r="J388" s="13"/>
      <c r="K388" s="260" t="s">
        <v>23</v>
      </c>
      <c r="L388" s="260"/>
      <c r="M388" s="14">
        <v>30</v>
      </c>
      <c r="N388" s="15">
        <v>2.9</v>
      </c>
      <c r="O388" s="16">
        <v>1.01</v>
      </c>
      <c r="P388" s="16">
        <v>15.6</v>
      </c>
      <c r="Q388" s="16">
        <v>79.099999999999994</v>
      </c>
      <c r="R388" s="20"/>
    </row>
    <row r="389" spans="1:18" x14ac:dyDescent="0.25">
      <c r="A389" s="13"/>
      <c r="B389" s="260" t="s">
        <v>23</v>
      </c>
      <c r="C389" s="260"/>
      <c r="D389" s="14">
        <v>20</v>
      </c>
      <c r="E389" s="15">
        <v>1.51</v>
      </c>
      <c r="F389" s="16">
        <v>0.54220000000000002</v>
      </c>
      <c r="G389" s="15">
        <v>9.7200000000000006</v>
      </c>
      <c r="H389" s="16">
        <v>48.64</v>
      </c>
      <c r="I389" s="21"/>
      <c r="J389" s="13">
        <v>394</v>
      </c>
      <c r="K389" s="260" t="s">
        <v>73</v>
      </c>
      <c r="L389" s="260"/>
      <c r="M389" s="14">
        <v>180</v>
      </c>
      <c r="N389" s="15">
        <v>1.5</v>
      </c>
      <c r="O389" s="15">
        <v>1.7</v>
      </c>
      <c r="P389" s="15">
        <v>12.1</v>
      </c>
      <c r="Q389" s="15">
        <v>65.5</v>
      </c>
      <c r="R389" s="20">
        <v>0.56000000000000005</v>
      </c>
    </row>
    <row r="390" spans="1:18" x14ac:dyDescent="0.25">
      <c r="A390" s="13">
        <v>394</v>
      </c>
      <c r="B390" s="260" t="s">
        <v>73</v>
      </c>
      <c r="C390" s="260"/>
      <c r="D390" s="14">
        <v>150</v>
      </c>
      <c r="E390" s="15">
        <v>1.1000000000000001</v>
      </c>
      <c r="F390" s="15">
        <v>1.2</v>
      </c>
      <c r="G390" s="15">
        <v>9.3000000000000007</v>
      </c>
      <c r="H390" s="16">
        <v>53.2</v>
      </c>
      <c r="I390" s="17">
        <v>0.5</v>
      </c>
      <c r="J390" s="13"/>
      <c r="K390" s="260"/>
      <c r="L390" s="260"/>
      <c r="M390" s="14"/>
      <c r="N390" s="15"/>
      <c r="O390" s="15"/>
      <c r="P390" s="15"/>
      <c r="Q390" s="16"/>
      <c r="R390" s="23"/>
    </row>
    <row r="391" spans="1:18" x14ac:dyDescent="0.25">
      <c r="A391" s="13"/>
      <c r="B391" s="260" t="s">
        <v>137</v>
      </c>
      <c r="C391" s="260"/>
      <c r="D391" s="14">
        <v>100</v>
      </c>
      <c r="E391" s="15">
        <v>0.33</v>
      </c>
      <c r="F391" s="15">
        <v>0</v>
      </c>
      <c r="G391" s="15">
        <v>10.3</v>
      </c>
      <c r="H391" s="16">
        <v>47.5</v>
      </c>
      <c r="I391" s="23">
        <v>5</v>
      </c>
      <c r="J391" s="252" t="s">
        <v>26</v>
      </c>
      <c r="K391" s="253"/>
      <c r="L391" s="253"/>
      <c r="M391" s="253"/>
      <c r="N391" s="253"/>
      <c r="O391" s="253"/>
      <c r="P391" s="253"/>
      <c r="Q391" s="253"/>
      <c r="R391" s="255"/>
    </row>
    <row r="392" spans="1:18" x14ac:dyDescent="0.25">
      <c r="A392" s="252" t="s">
        <v>26</v>
      </c>
      <c r="B392" s="253"/>
      <c r="C392" s="253"/>
      <c r="D392" s="253"/>
      <c r="E392" s="253"/>
      <c r="F392" s="253"/>
      <c r="G392" s="253"/>
      <c r="H392" s="253"/>
      <c r="I392" s="255"/>
      <c r="J392" s="22" t="s">
        <v>27</v>
      </c>
      <c r="K392" s="260" t="s">
        <v>28</v>
      </c>
      <c r="L392" s="260"/>
      <c r="M392" s="14">
        <v>100</v>
      </c>
      <c r="N392" s="15">
        <v>0.4</v>
      </c>
      <c r="O392" s="15">
        <v>0</v>
      </c>
      <c r="P392" s="15">
        <v>13.3</v>
      </c>
      <c r="Q392" s="16">
        <v>56</v>
      </c>
      <c r="R392" s="23">
        <v>2.5</v>
      </c>
    </row>
    <row r="393" spans="1:18" x14ac:dyDescent="0.25">
      <c r="A393" s="22" t="s">
        <v>27</v>
      </c>
      <c r="B393" s="260" t="s">
        <v>28</v>
      </c>
      <c r="C393" s="260"/>
      <c r="D393" s="14">
        <v>100</v>
      </c>
      <c r="E393" s="15">
        <v>0.4</v>
      </c>
      <c r="F393" s="15">
        <v>0</v>
      </c>
      <c r="G393" s="15">
        <v>13.3</v>
      </c>
      <c r="H393" s="16">
        <v>56</v>
      </c>
      <c r="I393" s="23">
        <v>2.5</v>
      </c>
      <c r="J393" s="261" t="s">
        <v>29</v>
      </c>
      <c r="K393" s="256"/>
      <c r="L393" s="256"/>
      <c r="M393" s="256"/>
      <c r="N393" s="256"/>
      <c r="O393" s="256"/>
      <c r="P393" s="256"/>
      <c r="Q393" s="256"/>
      <c r="R393" s="257"/>
    </row>
    <row r="394" spans="1:18" x14ac:dyDescent="0.25">
      <c r="A394" s="261" t="s">
        <v>29</v>
      </c>
      <c r="B394" s="256"/>
      <c r="C394" s="256"/>
      <c r="D394" s="256"/>
      <c r="E394" s="256"/>
      <c r="F394" s="256"/>
      <c r="G394" s="256"/>
      <c r="H394" s="256"/>
      <c r="I394" s="257"/>
      <c r="J394" s="30">
        <v>20</v>
      </c>
      <c r="K394" s="209" t="s">
        <v>96</v>
      </c>
      <c r="L394" s="210"/>
      <c r="M394" s="25">
        <v>60</v>
      </c>
      <c r="N394" s="27">
        <v>0.84</v>
      </c>
      <c r="O394" s="26">
        <v>3.14</v>
      </c>
      <c r="P394" s="26">
        <v>8.4</v>
      </c>
      <c r="Q394" s="27">
        <v>48.75</v>
      </c>
      <c r="R394" s="28">
        <v>21</v>
      </c>
    </row>
    <row r="395" spans="1:18" x14ac:dyDescent="0.25">
      <c r="A395" s="30">
        <v>20</v>
      </c>
      <c r="B395" s="209" t="s">
        <v>96</v>
      </c>
      <c r="C395" s="210"/>
      <c r="D395" s="25">
        <v>40</v>
      </c>
      <c r="E395" s="27">
        <v>0.56000000000000005</v>
      </c>
      <c r="F395" s="27">
        <v>2.0299999999999998</v>
      </c>
      <c r="G395" s="26">
        <v>5.6</v>
      </c>
      <c r="H395" s="27">
        <v>35.200000000000003</v>
      </c>
      <c r="I395" s="28">
        <v>14</v>
      </c>
      <c r="J395" s="30" t="s">
        <v>186</v>
      </c>
      <c r="K395" s="228" t="s">
        <v>326</v>
      </c>
      <c r="L395" s="228"/>
      <c r="M395" s="25">
        <v>200</v>
      </c>
      <c r="N395" s="26">
        <v>6.1</v>
      </c>
      <c r="O395" s="26">
        <v>5.8</v>
      </c>
      <c r="P395" s="26">
        <v>13</v>
      </c>
      <c r="Q395" s="27">
        <v>118</v>
      </c>
      <c r="R395" s="32">
        <v>5.6</v>
      </c>
    </row>
    <row r="396" spans="1:18" x14ac:dyDescent="0.25">
      <c r="A396" s="30" t="s">
        <v>186</v>
      </c>
      <c r="B396" s="228" t="s">
        <v>187</v>
      </c>
      <c r="C396" s="228"/>
      <c r="D396" s="25">
        <v>160</v>
      </c>
      <c r="E396" s="26">
        <v>5.0999999999999996</v>
      </c>
      <c r="F396" s="26">
        <v>4.5999999999999996</v>
      </c>
      <c r="G396" s="26">
        <v>10.199999999999999</v>
      </c>
      <c r="H396" s="27">
        <v>92.8</v>
      </c>
      <c r="I396" s="32">
        <v>4.55</v>
      </c>
      <c r="J396" s="13">
        <v>258</v>
      </c>
      <c r="K396" s="260" t="s">
        <v>188</v>
      </c>
      <c r="L396" s="260"/>
      <c r="M396" s="14">
        <v>70</v>
      </c>
      <c r="N396" s="15">
        <v>5.8</v>
      </c>
      <c r="O396" s="15">
        <v>2.5</v>
      </c>
      <c r="P396" s="16">
        <v>6.7</v>
      </c>
      <c r="Q396" s="15">
        <v>90.2</v>
      </c>
      <c r="R396" s="20">
        <v>0.12</v>
      </c>
    </row>
    <row r="397" spans="1:18" x14ac:dyDescent="0.25">
      <c r="A397" s="13">
        <v>258</v>
      </c>
      <c r="B397" s="260" t="s">
        <v>188</v>
      </c>
      <c r="C397" s="260"/>
      <c r="D397" s="14">
        <v>60</v>
      </c>
      <c r="E397" s="15">
        <v>4.8</v>
      </c>
      <c r="F397" s="15">
        <v>2.1</v>
      </c>
      <c r="G397" s="15">
        <v>5.7</v>
      </c>
      <c r="H397" s="16">
        <v>76.52</v>
      </c>
      <c r="I397" s="17">
        <v>0.1</v>
      </c>
      <c r="J397" s="67" t="s">
        <v>189</v>
      </c>
      <c r="K397" s="260" t="s">
        <v>190</v>
      </c>
      <c r="L397" s="260"/>
      <c r="M397" s="14">
        <v>110</v>
      </c>
      <c r="N397" s="15">
        <v>2.9</v>
      </c>
      <c r="O397" s="15">
        <v>7.84</v>
      </c>
      <c r="P397" s="15">
        <v>6.9</v>
      </c>
      <c r="Q397" s="15">
        <v>143.74</v>
      </c>
      <c r="R397" s="17">
        <v>7.2</v>
      </c>
    </row>
    <row r="398" spans="1:18" x14ac:dyDescent="0.25">
      <c r="A398" s="67" t="s">
        <v>189</v>
      </c>
      <c r="B398" s="260" t="s">
        <v>190</v>
      </c>
      <c r="C398" s="260"/>
      <c r="D398" s="14">
        <v>100</v>
      </c>
      <c r="E398" s="15">
        <v>2.7</v>
      </c>
      <c r="F398" s="15">
        <v>7.1</v>
      </c>
      <c r="G398" s="15">
        <v>6.3</v>
      </c>
      <c r="H398" s="16">
        <v>130.6</v>
      </c>
      <c r="I398" s="17">
        <v>6.5</v>
      </c>
      <c r="J398" s="13">
        <v>372</v>
      </c>
      <c r="K398" s="260" t="s">
        <v>191</v>
      </c>
      <c r="L398" s="260"/>
      <c r="M398" s="14">
        <v>180</v>
      </c>
      <c r="N398" s="16">
        <v>0.13</v>
      </c>
      <c r="O398" s="16">
        <v>0.12155000000000001</v>
      </c>
      <c r="P398" s="15">
        <v>14.219900000000001</v>
      </c>
      <c r="Q398" s="16">
        <v>60.23</v>
      </c>
      <c r="R398" s="20">
        <v>1.5</v>
      </c>
    </row>
    <row r="399" spans="1:18" x14ac:dyDescent="0.25">
      <c r="A399" s="13">
        <v>372</v>
      </c>
      <c r="B399" s="260" t="s">
        <v>191</v>
      </c>
      <c r="C399" s="260"/>
      <c r="D399" s="14">
        <v>150</v>
      </c>
      <c r="E399" s="15">
        <v>0.1</v>
      </c>
      <c r="F399" s="15">
        <v>0.1</v>
      </c>
      <c r="G399" s="15">
        <v>11.9</v>
      </c>
      <c r="H399" s="16">
        <v>50</v>
      </c>
      <c r="I399" s="17">
        <v>1.3</v>
      </c>
      <c r="J399" s="13"/>
      <c r="K399" s="260" t="s">
        <v>23</v>
      </c>
      <c r="L399" s="260"/>
      <c r="M399" s="14">
        <v>30</v>
      </c>
      <c r="N399" s="15">
        <v>2.9</v>
      </c>
      <c r="O399" s="16">
        <v>1.01</v>
      </c>
      <c r="P399" s="16">
        <v>15.6</v>
      </c>
      <c r="Q399" s="16">
        <v>79.099999999999994</v>
      </c>
      <c r="R399" s="20"/>
    </row>
    <row r="400" spans="1:18" x14ac:dyDescent="0.25">
      <c r="A400" s="13"/>
      <c r="B400" s="250" t="s">
        <v>35</v>
      </c>
      <c r="C400" s="249"/>
      <c r="D400" s="14">
        <v>20</v>
      </c>
      <c r="E400" s="15">
        <v>1.51</v>
      </c>
      <c r="F400" s="16">
        <v>0.54220000000000002</v>
      </c>
      <c r="G400" s="15">
        <v>9.7200000000000006</v>
      </c>
      <c r="H400" s="16">
        <v>48.64</v>
      </c>
      <c r="I400" s="21"/>
      <c r="J400" s="13"/>
      <c r="K400" s="260" t="s">
        <v>36</v>
      </c>
      <c r="L400" s="260"/>
      <c r="M400" s="14">
        <v>25</v>
      </c>
      <c r="N400" s="16">
        <v>1.47</v>
      </c>
      <c r="O400" s="16">
        <v>0.45</v>
      </c>
      <c r="P400" s="16">
        <v>13.11</v>
      </c>
      <c r="Q400" s="16">
        <v>59.634889999999999</v>
      </c>
      <c r="R400" s="20"/>
    </row>
    <row r="401" spans="1:18" x14ac:dyDescent="0.25">
      <c r="A401" s="13"/>
      <c r="B401" s="260" t="s">
        <v>36</v>
      </c>
      <c r="C401" s="260"/>
      <c r="D401" s="14">
        <v>20</v>
      </c>
      <c r="E401" s="15">
        <v>1</v>
      </c>
      <c r="F401" s="16">
        <v>0.36</v>
      </c>
      <c r="G401" s="15">
        <v>9.9</v>
      </c>
      <c r="H401" s="16">
        <v>45.6</v>
      </c>
      <c r="I401" s="21"/>
      <c r="J401" s="252" t="s">
        <v>38</v>
      </c>
      <c r="K401" s="253"/>
      <c r="L401" s="253"/>
      <c r="M401" s="253"/>
      <c r="N401" s="253"/>
      <c r="O401" s="253"/>
      <c r="P401" s="253"/>
      <c r="Q401" s="253"/>
      <c r="R401" s="255"/>
    </row>
    <row r="402" spans="1:18" x14ac:dyDescent="0.25">
      <c r="A402" s="252" t="s">
        <v>38</v>
      </c>
      <c r="B402" s="253"/>
      <c r="C402" s="253"/>
      <c r="D402" s="253"/>
      <c r="E402" s="253"/>
      <c r="F402" s="253"/>
      <c r="G402" s="253"/>
      <c r="H402" s="253"/>
      <c r="I402" s="255"/>
      <c r="J402" s="30">
        <v>738</v>
      </c>
      <c r="K402" s="228" t="s">
        <v>327</v>
      </c>
      <c r="L402" s="228"/>
      <c r="M402" s="25">
        <v>70</v>
      </c>
      <c r="N402" s="26">
        <v>4.7</v>
      </c>
      <c r="O402" s="26">
        <v>3.14</v>
      </c>
      <c r="P402" s="26">
        <v>35.4</v>
      </c>
      <c r="Q402" s="26">
        <v>185</v>
      </c>
      <c r="R402" s="32">
        <v>0.05</v>
      </c>
    </row>
    <row r="403" spans="1:18" x14ac:dyDescent="0.25">
      <c r="A403" s="30">
        <v>738</v>
      </c>
      <c r="B403" s="228" t="s">
        <v>192</v>
      </c>
      <c r="C403" s="228"/>
      <c r="D403" s="25">
        <v>60</v>
      </c>
      <c r="E403" s="26">
        <v>4</v>
      </c>
      <c r="F403" s="26">
        <v>2.9</v>
      </c>
      <c r="G403" s="26">
        <v>30.4</v>
      </c>
      <c r="H403" s="27">
        <v>158.6</v>
      </c>
      <c r="I403" s="32">
        <v>0.04</v>
      </c>
      <c r="J403" s="30"/>
      <c r="K403" s="209" t="s">
        <v>83</v>
      </c>
      <c r="L403" s="210"/>
      <c r="M403" s="25">
        <v>185</v>
      </c>
      <c r="N403" s="26">
        <v>5.2</v>
      </c>
      <c r="O403" s="26">
        <v>5.8</v>
      </c>
      <c r="P403" s="26">
        <v>8.5</v>
      </c>
      <c r="Q403" s="27">
        <v>108</v>
      </c>
      <c r="R403" s="32">
        <v>14.5</v>
      </c>
    </row>
    <row r="404" spans="1:18" x14ac:dyDescent="0.25">
      <c r="A404" s="30"/>
      <c r="B404" s="228" t="s">
        <v>83</v>
      </c>
      <c r="C404" s="228"/>
      <c r="D404" s="25">
        <v>160</v>
      </c>
      <c r="E404" s="26">
        <v>4.3</v>
      </c>
      <c r="F404" s="26">
        <v>4.8</v>
      </c>
      <c r="G404" s="26">
        <v>7.1</v>
      </c>
      <c r="H404" s="27">
        <v>90</v>
      </c>
      <c r="I404" s="28">
        <v>12.8</v>
      </c>
      <c r="J404" s="252" t="s">
        <v>42</v>
      </c>
      <c r="K404" s="253"/>
      <c r="L404" s="253"/>
      <c r="M404" s="253"/>
      <c r="N404" s="253"/>
      <c r="O404" s="253"/>
      <c r="P404" s="253"/>
      <c r="Q404" s="253"/>
      <c r="R404" s="255"/>
    </row>
    <row r="405" spans="1:18" x14ac:dyDescent="0.25">
      <c r="A405" s="252" t="s">
        <v>42</v>
      </c>
      <c r="B405" s="253"/>
      <c r="C405" s="253"/>
      <c r="D405" s="253"/>
      <c r="E405" s="253"/>
      <c r="F405" s="253"/>
      <c r="G405" s="253"/>
      <c r="H405" s="253"/>
      <c r="I405" s="255"/>
      <c r="J405" s="30">
        <v>13</v>
      </c>
      <c r="K405" s="228" t="s">
        <v>43</v>
      </c>
      <c r="L405" s="228"/>
      <c r="M405" s="25">
        <v>60</v>
      </c>
      <c r="N405" s="26">
        <v>0.3</v>
      </c>
      <c r="O405" s="26">
        <v>4.4000000000000004</v>
      </c>
      <c r="P405" s="26">
        <v>1.6</v>
      </c>
      <c r="Q405" s="27">
        <v>45.97</v>
      </c>
      <c r="R405" s="28">
        <v>5.0999999999999996</v>
      </c>
    </row>
    <row r="406" spans="1:18" x14ac:dyDescent="0.25">
      <c r="A406" s="30">
        <v>13</v>
      </c>
      <c r="B406" s="260" t="s">
        <v>43</v>
      </c>
      <c r="C406" s="260"/>
      <c r="D406" s="14">
        <v>40</v>
      </c>
      <c r="E406" s="15">
        <v>0.2</v>
      </c>
      <c r="F406" s="15">
        <v>2.9</v>
      </c>
      <c r="G406" s="15">
        <v>1</v>
      </c>
      <c r="H406" s="16">
        <v>30.6</v>
      </c>
      <c r="I406" s="17">
        <v>4.3</v>
      </c>
      <c r="J406" s="13">
        <v>305</v>
      </c>
      <c r="K406" s="260" t="s">
        <v>154</v>
      </c>
      <c r="L406" s="260"/>
      <c r="M406" s="14">
        <v>70</v>
      </c>
      <c r="N406" s="15">
        <v>7.4</v>
      </c>
      <c r="O406" s="15">
        <v>8.1999999999999993</v>
      </c>
      <c r="P406" s="15">
        <v>6.8</v>
      </c>
      <c r="Q406" s="16">
        <v>126.7</v>
      </c>
      <c r="R406" s="20">
        <v>0.97</v>
      </c>
    </row>
    <row r="407" spans="1:18" x14ac:dyDescent="0.25">
      <c r="A407" s="30">
        <v>305</v>
      </c>
      <c r="B407" s="228" t="s">
        <v>193</v>
      </c>
      <c r="C407" s="228"/>
      <c r="D407" s="25">
        <v>60</v>
      </c>
      <c r="E407" s="26">
        <v>6.3</v>
      </c>
      <c r="F407" s="26">
        <v>7.1</v>
      </c>
      <c r="G407" s="26">
        <v>5.8</v>
      </c>
      <c r="H407" s="27">
        <v>108.6</v>
      </c>
      <c r="I407" s="28">
        <v>0.9</v>
      </c>
      <c r="J407" s="13">
        <v>355</v>
      </c>
      <c r="K407" s="260" t="s">
        <v>328</v>
      </c>
      <c r="L407" s="260"/>
      <c r="M407" s="14">
        <v>30</v>
      </c>
      <c r="N407" s="15">
        <v>0.4</v>
      </c>
      <c r="O407" s="15">
        <v>1.8</v>
      </c>
      <c r="P407" s="15">
        <v>3.2</v>
      </c>
      <c r="Q407" s="15">
        <v>32.799999999999997</v>
      </c>
      <c r="R407" s="17">
        <v>0.4</v>
      </c>
    </row>
    <row r="408" spans="1:18" x14ac:dyDescent="0.25">
      <c r="A408" s="13">
        <v>354</v>
      </c>
      <c r="B408" s="260" t="s">
        <v>155</v>
      </c>
      <c r="C408" s="260"/>
      <c r="D408" s="14">
        <v>15</v>
      </c>
      <c r="E408" s="15">
        <v>0.2</v>
      </c>
      <c r="F408" s="15">
        <v>0.9</v>
      </c>
      <c r="G408" s="15">
        <v>1.2</v>
      </c>
      <c r="H408" s="15">
        <v>16.100000000000001</v>
      </c>
      <c r="I408" s="17">
        <v>0.24</v>
      </c>
      <c r="J408" s="13">
        <v>321</v>
      </c>
      <c r="K408" s="260" t="s">
        <v>87</v>
      </c>
      <c r="L408" s="260"/>
      <c r="M408" s="14">
        <v>120</v>
      </c>
      <c r="N408" s="15">
        <v>2.4</v>
      </c>
      <c r="O408" s="15">
        <v>5.2</v>
      </c>
      <c r="P408" s="14">
        <v>13</v>
      </c>
      <c r="Q408" s="16">
        <v>120.3</v>
      </c>
      <c r="R408" s="20">
        <v>6.5</v>
      </c>
    </row>
    <row r="409" spans="1:18" x14ac:dyDescent="0.25">
      <c r="A409" s="13">
        <v>321</v>
      </c>
      <c r="B409" s="260" t="s">
        <v>87</v>
      </c>
      <c r="C409" s="260"/>
      <c r="D409" s="14">
        <v>110</v>
      </c>
      <c r="E409" s="15">
        <v>2.2000000000000002</v>
      </c>
      <c r="F409" s="15">
        <v>5.0999999999999996</v>
      </c>
      <c r="G409" s="15">
        <v>12.8</v>
      </c>
      <c r="H409" s="16">
        <v>116</v>
      </c>
      <c r="I409" s="17">
        <v>6</v>
      </c>
      <c r="J409" s="13">
        <v>392</v>
      </c>
      <c r="K409" s="250" t="s">
        <v>67</v>
      </c>
      <c r="L409" s="249"/>
      <c r="M409" s="33" t="s">
        <v>286</v>
      </c>
      <c r="N409" s="15">
        <v>1.2</v>
      </c>
      <c r="O409" s="15">
        <v>1.548</v>
      </c>
      <c r="P409" s="15">
        <v>12</v>
      </c>
      <c r="Q409" s="15">
        <v>64</v>
      </c>
      <c r="R409" s="20">
        <v>1.3</v>
      </c>
    </row>
    <row r="410" spans="1:18" x14ac:dyDescent="0.25">
      <c r="A410" s="13">
        <v>392</v>
      </c>
      <c r="B410" s="260" t="s">
        <v>67</v>
      </c>
      <c r="C410" s="260"/>
      <c r="D410" s="33" t="s">
        <v>68</v>
      </c>
      <c r="E410" s="15">
        <v>1</v>
      </c>
      <c r="F410" s="15">
        <v>1.2</v>
      </c>
      <c r="G410" s="15">
        <v>9.1999999999999993</v>
      </c>
      <c r="H410" s="16">
        <v>52.4</v>
      </c>
      <c r="I410" s="17">
        <v>1.1000000000000001</v>
      </c>
      <c r="J410" s="13"/>
      <c r="K410" s="260" t="s">
        <v>36</v>
      </c>
      <c r="L410" s="260"/>
      <c r="M410" s="14">
        <v>25</v>
      </c>
      <c r="N410" s="16">
        <v>1.47</v>
      </c>
      <c r="O410" s="16">
        <v>0.45</v>
      </c>
      <c r="P410" s="16">
        <v>13.11</v>
      </c>
      <c r="Q410" s="16">
        <v>59.634889999999999</v>
      </c>
      <c r="R410" s="20"/>
    </row>
    <row r="411" spans="1:18" ht="15.75" thickBot="1" x14ac:dyDescent="0.3">
      <c r="A411" s="13"/>
      <c r="B411" s="260" t="s">
        <v>23</v>
      </c>
      <c r="C411" s="260"/>
      <c r="D411" s="14">
        <v>20</v>
      </c>
      <c r="E411" s="15">
        <v>1.51</v>
      </c>
      <c r="F411" s="16">
        <v>0.54220000000000002</v>
      </c>
      <c r="G411" s="15">
        <v>9.7200000000000006</v>
      </c>
      <c r="H411" s="16">
        <v>48.64</v>
      </c>
      <c r="I411" s="21"/>
      <c r="J411" s="13"/>
      <c r="K411" s="260" t="s">
        <v>23</v>
      </c>
      <c r="L411" s="260"/>
      <c r="M411" s="14">
        <v>20</v>
      </c>
      <c r="N411" s="15">
        <v>1.5</v>
      </c>
      <c r="O411" s="16">
        <v>0.54220000000000002</v>
      </c>
      <c r="P411" s="15">
        <v>9.7200000000000006</v>
      </c>
      <c r="Q411" s="16">
        <v>48.64</v>
      </c>
      <c r="R411" s="21"/>
    </row>
    <row r="412" spans="1:18" ht="24.75" thickBot="1" x14ac:dyDescent="0.3">
      <c r="A412" s="13"/>
      <c r="B412" s="260" t="s">
        <v>36</v>
      </c>
      <c r="C412" s="260"/>
      <c r="D412" s="14">
        <v>20</v>
      </c>
      <c r="E412" s="15">
        <v>1</v>
      </c>
      <c r="F412" s="16">
        <v>0.36</v>
      </c>
      <c r="G412" s="15">
        <v>9.9</v>
      </c>
      <c r="H412" s="16">
        <v>45.6</v>
      </c>
      <c r="I412" s="21"/>
      <c r="J412" s="242" t="s">
        <v>329</v>
      </c>
      <c r="K412" s="238"/>
      <c r="L412" s="238"/>
      <c r="M412" s="238"/>
      <c r="N412" s="238" t="s">
        <v>11</v>
      </c>
      <c r="O412" s="238"/>
      <c r="P412" s="238"/>
      <c r="Q412" s="237" t="s">
        <v>12</v>
      </c>
      <c r="R412" s="34" t="s">
        <v>13</v>
      </c>
    </row>
    <row r="413" spans="1:18" ht="24" x14ac:dyDescent="0.25">
      <c r="A413" s="242" t="s">
        <v>194</v>
      </c>
      <c r="B413" s="238"/>
      <c r="C413" s="238"/>
      <c r="D413" s="238"/>
      <c r="E413" s="238" t="s">
        <v>11</v>
      </c>
      <c r="F413" s="238"/>
      <c r="G413" s="238"/>
      <c r="H413" s="237" t="s">
        <v>12</v>
      </c>
      <c r="I413" s="34" t="s">
        <v>13</v>
      </c>
      <c r="J413" s="243"/>
      <c r="K413" s="244"/>
      <c r="L413" s="244"/>
      <c r="M413" s="244"/>
      <c r="N413" s="35" t="s">
        <v>14</v>
      </c>
      <c r="O413" s="35" t="s">
        <v>15</v>
      </c>
      <c r="P413" s="35" t="s">
        <v>16</v>
      </c>
      <c r="Q413" s="239"/>
      <c r="R413" s="36" t="s">
        <v>17</v>
      </c>
    </row>
    <row r="414" spans="1:18" ht="15.75" thickBot="1" x14ac:dyDescent="0.3">
      <c r="A414" s="243"/>
      <c r="B414" s="244"/>
      <c r="C414" s="244"/>
      <c r="D414" s="244"/>
      <c r="E414" s="35" t="s">
        <v>14</v>
      </c>
      <c r="F414" s="35" t="s">
        <v>15</v>
      </c>
      <c r="G414" s="35" t="s">
        <v>16</v>
      </c>
      <c r="H414" s="239"/>
      <c r="I414" s="36" t="s">
        <v>17</v>
      </c>
      <c r="J414" s="245"/>
      <c r="K414" s="246"/>
      <c r="L414" s="246"/>
      <c r="M414" s="246"/>
      <c r="N414" s="37">
        <f>N411+N410+N409+N408+N407+N406+N405+N403+N402+N400+N399+N398+N397+N396+N395+N394+N392+N390+N389+N388+N387+N386</f>
        <v>60.48</v>
      </c>
      <c r="O414" s="37">
        <f>O411+O410+O409+O408+O407+O406+O405+O403+O402+O400+O399+O398+O397+O396+O395+O394+O392+O390+O389+O388+O387+O386</f>
        <v>75.521749999999997</v>
      </c>
      <c r="P414" s="37">
        <f>P411+P410+P409+P408+P407+P406+P405+P403+P402+P400+P399+P398+P397+P396+P395+P394+P392+P390+P389+P388+P387+P386</f>
        <v>225.87990000000002</v>
      </c>
      <c r="Q414" s="37">
        <f>Q411+Q410+Q409+Q408+Q407+Q406+Q405+Q403+Q402+Q400+Q399+Q398+Q397+Q396+Q395+Q394+Q392+Q390+Q389+Q388+Q387+Q386</f>
        <v>1838.9597800000001</v>
      </c>
      <c r="R414" s="38">
        <f>R411+R410+R409+R408+R407+R406+R405+R403+R402+R400+R399+R398+R397+R396+R395+R394+R392+R390+R389+R388+R387+R386</f>
        <v>70.200000000000017</v>
      </c>
    </row>
    <row r="415" spans="1:18" ht="15.75" thickBot="1" x14ac:dyDescent="0.3">
      <c r="A415" s="245"/>
      <c r="B415" s="246"/>
      <c r="C415" s="246"/>
      <c r="D415" s="246"/>
      <c r="E415" s="37">
        <f>E412+E411+E410+E409+E408+E407+E406+E404+E403+E401+E400+E399+E398+E397+E396+E395+E393+E391+E390+E389+E388+E387</f>
        <v>47.019999999999996</v>
      </c>
      <c r="F415" s="37">
        <f>F412+F411+F410+F409+F408+F407+F406+F404+F403+F401+F400+F399+F398+F397+F396+F395+F393+F391+F390+F389+F388+F387</f>
        <v>58.176600000000008</v>
      </c>
      <c r="G415" s="37">
        <f>G412+G411+G410+G409+G408+G407+G406+G404+G403+G401+G400+G399+G398+G397+G396+G395+G393+G391+G390+G389+G388+G387</f>
        <v>191.46000000000004</v>
      </c>
      <c r="H415" s="37">
        <f>H412+H411+H410+H409+H408+H407+H406+H404+H403+H401+H400+H399+H398+H397+H396+H395+H393+H391+H390+H389+H388+H387</f>
        <v>1514.9700000000003</v>
      </c>
      <c r="I415" s="38">
        <f>I412+I411+I410+I409+I408+I407+I406+I404+I403+I401+I400+I399+I398+I397+I396+I395+I393+I391+I390+I389+I388+I387</f>
        <v>62.03</v>
      </c>
      <c r="J415" s="58"/>
      <c r="K415" s="58"/>
      <c r="L415" s="58"/>
      <c r="M415" s="58"/>
      <c r="N415" s="58"/>
      <c r="O415" s="58"/>
      <c r="P415" s="58"/>
      <c r="Q415" s="58"/>
      <c r="R415" s="58"/>
    </row>
    <row r="416" spans="1:18" ht="15.75" thickBot="1" x14ac:dyDescent="0.3">
      <c r="A416" s="58"/>
      <c r="B416" s="58"/>
      <c r="C416" s="58"/>
      <c r="D416" s="58"/>
      <c r="E416" s="58"/>
      <c r="F416" s="58"/>
      <c r="G416" s="58"/>
      <c r="H416" s="58"/>
      <c r="I416" s="58"/>
      <c r="J416" s="230" t="s">
        <v>330</v>
      </c>
      <c r="K416" s="219"/>
      <c r="L416" s="219"/>
      <c r="M416" s="219"/>
      <c r="N416" s="219"/>
      <c r="O416" s="219"/>
      <c r="P416" s="219"/>
      <c r="Q416" s="219"/>
      <c r="R416" s="231"/>
    </row>
    <row r="417" spans="1:18" x14ac:dyDescent="0.25">
      <c r="A417" s="281" t="s">
        <v>195</v>
      </c>
      <c r="B417" s="282"/>
      <c r="C417" s="282"/>
      <c r="D417" s="282"/>
      <c r="E417" s="282"/>
      <c r="F417" s="282"/>
      <c r="G417" s="282"/>
      <c r="H417" s="282"/>
      <c r="I417" s="283"/>
      <c r="J417" s="1">
        <v>12</v>
      </c>
      <c r="K417" s="5" t="s">
        <v>1</v>
      </c>
      <c r="L417" s="6">
        <v>2</v>
      </c>
      <c r="M417" s="2"/>
      <c r="N417" s="2"/>
      <c r="O417" s="2"/>
      <c r="P417" s="2"/>
      <c r="Q417" s="3"/>
      <c r="R417" s="4"/>
    </row>
    <row r="418" spans="1:18" x14ac:dyDescent="0.25">
      <c r="A418" s="1">
        <v>12</v>
      </c>
      <c r="B418" s="5" t="s">
        <v>1</v>
      </c>
      <c r="C418" s="6">
        <v>2</v>
      </c>
      <c r="D418" s="2"/>
      <c r="E418" s="2"/>
      <c r="F418" s="2"/>
      <c r="G418" s="2"/>
      <c r="H418" s="3"/>
      <c r="I418" s="4"/>
      <c r="J418" s="1"/>
      <c r="K418" s="5" t="s">
        <v>2</v>
      </c>
      <c r="L418" s="6">
        <v>3</v>
      </c>
      <c r="M418" s="2"/>
      <c r="N418" s="2"/>
      <c r="O418" s="2"/>
      <c r="P418" s="2"/>
      <c r="Q418" s="3"/>
      <c r="R418" s="4"/>
    </row>
    <row r="419" spans="1:18" x14ac:dyDescent="0.25">
      <c r="A419" s="1"/>
      <c r="B419" s="5" t="s">
        <v>2</v>
      </c>
      <c r="C419" s="6">
        <v>3</v>
      </c>
      <c r="D419" s="2"/>
      <c r="E419" s="2"/>
      <c r="F419" s="2"/>
      <c r="G419" s="2"/>
      <c r="H419" s="3"/>
      <c r="I419" s="4"/>
      <c r="J419" s="1"/>
      <c r="K419" s="5" t="s">
        <v>3</v>
      </c>
      <c r="L419" s="7" t="s">
        <v>4</v>
      </c>
      <c r="M419" s="262" t="s">
        <v>5</v>
      </c>
      <c r="N419" s="262"/>
      <c r="O419" s="262"/>
      <c r="P419" s="262"/>
      <c r="Q419" s="262"/>
      <c r="R419" s="4"/>
    </row>
    <row r="420" spans="1:18" x14ac:dyDescent="0.25">
      <c r="A420" s="1"/>
      <c r="B420" s="5" t="s">
        <v>3</v>
      </c>
      <c r="C420" s="7" t="s">
        <v>4</v>
      </c>
      <c r="D420" s="262" t="s">
        <v>5</v>
      </c>
      <c r="E420" s="262"/>
      <c r="F420" s="262"/>
      <c r="G420" s="262"/>
      <c r="H420" s="262"/>
      <c r="I420" s="4"/>
      <c r="J420" s="50"/>
      <c r="K420" s="51" t="s">
        <v>6</v>
      </c>
      <c r="L420" s="9" t="s">
        <v>292</v>
      </c>
      <c r="M420" s="7"/>
      <c r="N420" s="7"/>
      <c r="O420" s="7"/>
      <c r="P420" s="7"/>
      <c r="Q420" s="52"/>
      <c r="R420" s="53"/>
    </row>
    <row r="421" spans="1:18" x14ac:dyDescent="0.25">
      <c r="A421" s="50"/>
      <c r="B421" s="51" t="s">
        <v>6</v>
      </c>
      <c r="C421" s="9" t="s">
        <v>7</v>
      </c>
      <c r="D421" s="7"/>
      <c r="E421" s="7"/>
      <c r="F421" s="7"/>
      <c r="G421" s="7"/>
      <c r="H421" s="52"/>
      <c r="I421" s="53"/>
      <c r="J421" s="1"/>
      <c r="K421" s="2"/>
      <c r="L421" s="2"/>
      <c r="M421" s="2"/>
      <c r="N421" s="2"/>
      <c r="O421" s="2"/>
      <c r="P421" s="2"/>
      <c r="Q421" s="3"/>
      <c r="R421" s="4"/>
    </row>
    <row r="422" spans="1:18" ht="25.5" x14ac:dyDescent="0.25">
      <c r="A422" s="1"/>
      <c r="B422" s="2"/>
      <c r="C422" s="2"/>
      <c r="D422" s="2"/>
      <c r="E422" s="2"/>
      <c r="F422" s="2"/>
      <c r="G422" s="2"/>
      <c r="H422" s="3"/>
      <c r="I422" s="4"/>
      <c r="J422" s="233" t="s">
        <v>8</v>
      </c>
      <c r="K422" s="234" t="s">
        <v>9</v>
      </c>
      <c r="L422" s="234"/>
      <c r="M422" s="234" t="s">
        <v>10</v>
      </c>
      <c r="N422" s="234" t="s">
        <v>11</v>
      </c>
      <c r="O422" s="234"/>
      <c r="P422" s="234"/>
      <c r="Q422" s="235" t="s">
        <v>12</v>
      </c>
      <c r="R422" s="12" t="s">
        <v>13</v>
      </c>
    </row>
    <row r="423" spans="1:18" ht="25.5" x14ac:dyDescent="0.25">
      <c r="A423" s="233" t="s">
        <v>8</v>
      </c>
      <c r="B423" s="234" t="s">
        <v>9</v>
      </c>
      <c r="C423" s="234"/>
      <c r="D423" s="234" t="s">
        <v>10</v>
      </c>
      <c r="E423" s="234" t="s">
        <v>11</v>
      </c>
      <c r="F423" s="234"/>
      <c r="G423" s="234"/>
      <c r="H423" s="235" t="s">
        <v>12</v>
      </c>
      <c r="I423" s="12" t="s">
        <v>13</v>
      </c>
      <c r="J423" s="233"/>
      <c r="K423" s="234"/>
      <c r="L423" s="234"/>
      <c r="M423" s="234"/>
      <c r="N423" s="11" t="s">
        <v>14</v>
      </c>
      <c r="O423" s="11" t="s">
        <v>15</v>
      </c>
      <c r="P423" s="11" t="s">
        <v>16</v>
      </c>
      <c r="Q423" s="235"/>
      <c r="R423" s="12" t="s">
        <v>17</v>
      </c>
    </row>
    <row r="424" spans="1:18" x14ac:dyDescent="0.25">
      <c r="A424" s="233"/>
      <c r="B424" s="234"/>
      <c r="C424" s="234"/>
      <c r="D424" s="234"/>
      <c r="E424" s="11" t="s">
        <v>14</v>
      </c>
      <c r="F424" s="11" t="s">
        <v>15</v>
      </c>
      <c r="G424" s="11" t="s">
        <v>16</v>
      </c>
      <c r="H424" s="235"/>
      <c r="I424" s="12" t="s">
        <v>17</v>
      </c>
      <c r="J424" s="252" t="s">
        <v>18</v>
      </c>
      <c r="K424" s="253"/>
      <c r="L424" s="253"/>
      <c r="M424" s="253"/>
      <c r="N424" s="253"/>
      <c r="O424" s="253"/>
      <c r="P424" s="253"/>
      <c r="Q424" s="253"/>
      <c r="R424" s="255"/>
    </row>
    <row r="425" spans="1:18" x14ac:dyDescent="0.25">
      <c r="A425" s="252" t="s">
        <v>18</v>
      </c>
      <c r="B425" s="253"/>
      <c r="C425" s="253"/>
      <c r="D425" s="253"/>
      <c r="E425" s="253"/>
      <c r="F425" s="253"/>
      <c r="G425" s="253"/>
      <c r="H425" s="253"/>
      <c r="I425" s="255"/>
      <c r="J425" s="13">
        <v>230</v>
      </c>
      <c r="K425" s="260" t="s">
        <v>50</v>
      </c>
      <c r="L425" s="260"/>
      <c r="M425" s="14">
        <v>135</v>
      </c>
      <c r="N425" s="15">
        <v>19.100000000000001</v>
      </c>
      <c r="O425" s="15">
        <v>10.5</v>
      </c>
      <c r="P425" s="15">
        <v>27.2</v>
      </c>
      <c r="Q425" s="16">
        <v>290.3</v>
      </c>
      <c r="R425" s="20">
        <v>1.48</v>
      </c>
    </row>
    <row r="426" spans="1:18" x14ac:dyDescent="0.25">
      <c r="A426" s="13">
        <v>230</v>
      </c>
      <c r="B426" s="260" t="s">
        <v>50</v>
      </c>
      <c r="C426" s="260"/>
      <c r="D426" s="14">
        <v>90</v>
      </c>
      <c r="E426" s="15">
        <v>11.4</v>
      </c>
      <c r="F426" s="15">
        <v>9.4</v>
      </c>
      <c r="G426" s="15">
        <v>14.8</v>
      </c>
      <c r="H426" s="16">
        <v>207.6</v>
      </c>
      <c r="I426" s="17">
        <v>1.1000000000000001</v>
      </c>
      <c r="J426" s="13">
        <v>351</v>
      </c>
      <c r="K426" s="260" t="s">
        <v>51</v>
      </c>
      <c r="L426" s="260"/>
      <c r="M426" s="14">
        <v>25</v>
      </c>
      <c r="N426" s="16">
        <v>0.4</v>
      </c>
      <c r="O426" s="16">
        <v>0.9</v>
      </c>
      <c r="P426" s="16">
        <v>3.5</v>
      </c>
      <c r="Q426" s="16">
        <v>26</v>
      </c>
      <c r="R426" s="20">
        <v>0.12</v>
      </c>
    </row>
    <row r="427" spans="1:18" x14ac:dyDescent="0.25">
      <c r="A427" s="13">
        <v>351</v>
      </c>
      <c r="B427" s="260" t="s">
        <v>51</v>
      </c>
      <c r="C427" s="260"/>
      <c r="D427" s="14">
        <v>20</v>
      </c>
      <c r="E427" s="15">
        <v>0.3</v>
      </c>
      <c r="F427" s="18">
        <v>0.7</v>
      </c>
      <c r="G427" s="15">
        <v>2.8</v>
      </c>
      <c r="H427" s="16">
        <v>20.6</v>
      </c>
      <c r="I427" s="17">
        <v>0.1</v>
      </c>
      <c r="J427" s="13"/>
      <c r="K427" s="260" t="s">
        <v>23</v>
      </c>
      <c r="L427" s="260"/>
      <c r="M427" s="14">
        <v>30</v>
      </c>
      <c r="N427" s="15">
        <v>2.9</v>
      </c>
      <c r="O427" s="16">
        <v>1.01</v>
      </c>
      <c r="P427" s="16">
        <v>15.6</v>
      </c>
      <c r="Q427" s="16">
        <v>79.099999999999994</v>
      </c>
      <c r="R427" s="20"/>
    </row>
    <row r="428" spans="1:18" x14ac:dyDescent="0.25">
      <c r="A428" s="13"/>
      <c r="B428" s="260" t="s">
        <v>35</v>
      </c>
      <c r="C428" s="260"/>
      <c r="D428" s="14">
        <v>20</v>
      </c>
      <c r="E428" s="15">
        <v>1.51</v>
      </c>
      <c r="F428" s="16">
        <v>0.54220000000000002</v>
      </c>
      <c r="G428" s="15">
        <v>9.7200000000000006</v>
      </c>
      <c r="H428" s="16">
        <v>48.64</v>
      </c>
      <c r="I428" s="21"/>
      <c r="J428" s="13">
        <v>395</v>
      </c>
      <c r="K428" s="260" t="s">
        <v>277</v>
      </c>
      <c r="L428" s="260"/>
      <c r="M428" s="14">
        <v>180</v>
      </c>
      <c r="N428" s="15">
        <v>2.6</v>
      </c>
      <c r="O428" s="15">
        <v>2.9</v>
      </c>
      <c r="P428" s="15">
        <v>17</v>
      </c>
      <c r="Q428" s="15">
        <v>107.5</v>
      </c>
      <c r="R428" s="20">
        <v>1.7</v>
      </c>
    </row>
    <row r="429" spans="1:18" x14ac:dyDescent="0.25">
      <c r="A429" s="13">
        <v>395</v>
      </c>
      <c r="B429" s="260" t="s">
        <v>24</v>
      </c>
      <c r="C429" s="260"/>
      <c r="D429" s="14">
        <v>150</v>
      </c>
      <c r="E429" s="15">
        <v>2.2000000000000002</v>
      </c>
      <c r="F429" s="15">
        <v>2.4</v>
      </c>
      <c r="G429" s="14">
        <v>14</v>
      </c>
      <c r="H429" s="16">
        <v>87.5</v>
      </c>
      <c r="I429" s="17">
        <v>1.4</v>
      </c>
      <c r="J429" s="13"/>
      <c r="K429" s="260" t="s">
        <v>94</v>
      </c>
      <c r="L429" s="260"/>
      <c r="M429" s="14">
        <v>80</v>
      </c>
      <c r="N429" s="15">
        <v>1.3</v>
      </c>
      <c r="O429" s="15">
        <v>0.4</v>
      </c>
      <c r="P429" s="14">
        <v>20</v>
      </c>
      <c r="Q429" s="16">
        <v>94</v>
      </c>
      <c r="R429" s="20">
        <v>8</v>
      </c>
    </row>
    <row r="430" spans="1:18" x14ac:dyDescent="0.25">
      <c r="A430" s="13"/>
      <c r="B430" s="260" t="s">
        <v>94</v>
      </c>
      <c r="C430" s="260"/>
      <c r="D430" s="14">
        <v>80</v>
      </c>
      <c r="E430" s="15">
        <v>1.3</v>
      </c>
      <c r="F430" s="15">
        <v>0.4</v>
      </c>
      <c r="G430" s="14">
        <v>20</v>
      </c>
      <c r="H430" s="16">
        <v>94</v>
      </c>
      <c r="I430" s="20">
        <v>8</v>
      </c>
      <c r="J430" s="252" t="s">
        <v>26</v>
      </c>
      <c r="K430" s="253"/>
      <c r="L430" s="253"/>
      <c r="M430" s="253"/>
      <c r="N430" s="253"/>
      <c r="O430" s="253"/>
      <c r="P430" s="253"/>
      <c r="Q430" s="253"/>
      <c r="R430" s="255"/>
    </row>
    <row r="431" spans="1:18" x14ac:dyDescent="0.25">
      <c r="A431" s="252" t="s">
        <v>26</v>
      </c>
      <c r="B431" s="253"/>
      <c r="C431" s="253"/>
      <c r="D431" s="253"/>
      <c r="E431" s="253"/>
      <c r="F431" s="253"/>
      <c r="G431" s="253"/>
      <c r="H431" s="253"/>
      <c r="I431" s="255"/>
      <c r="J431" s="22" t="s">
        <v>27</v>
      </c>
      <c r="K431" s="260" t="s">
        <v>196</v>
      </c>
      <c r="L431" s="260"/>
      <c r="M431" s="14">
        <v>100</v>
      </c>
      <c r="N431" s="15">
        <v>0.1</v>
      </c>
      <c r="O431" s="18"/>
      <c r="P431" s="15">
        <v>10.3</v>
      </c>
      <c r="Q431" s="16">
        <v>42</v>
      </c>
      <c r="R431" s="17">
        <v>0.8</v>
      </c>
    </row>
    <row r="432" spans="1:18" x14ac:dyDescent="0.25">
      <c r="A432" s="22" t="s">
        <v>27</v>
      </c>
      <c r="B432" s="260" t="s">
        <v>196</v>
      </c>
      <c r="C432" s="260"/>
      <c r="D432" s="14">
        <v>100</v>
      </c>
      <c r="E432" s="15">
        <v>0.1</v>
      </c>
      <c r="F432" s="18"/>
      <c r="G432" s="15">
        <v>10.3</v>
      </c>
      <c r="H432" s="16">
        <v>42</v>
      </c>
      <c r="I432" s="17">
        <v>0.8</v>
      </c>
      <c r="J432" s="261" t="s">
        <v>29</v>
      </c>
      <c r="K432" s="256"/>
      <c r="L432" s="256"/>
      <c r="M432" s="256"/>
      <c r="N432" s="256"/>
      <c r="O432" s="256"/>
      <c r="P432" s="256"/>
      <c r="Q432" s="256"/>
      <c r="R432" s="257"/>
    </row>
    <row r="433" spans="1:18" x14ac:dyDescent="0.25">
      <c r="A433" s="261" t="s">
        <v>29</v>
      </c>
      <c r="B433" s="256"/>
      <c r="C433" s="256"/>
      <c r="D433" s="256"/>
      <c r="E433" s="256"/>
      <c r="F433" s="256"/>
      <c r="G433" s="256"/>
      <c r="H433" s="256"/>
      <c r="I433" s="257"/>
      <c r="J433" s="30">
        <v>35</v>
      </c>
      <c r="K433" s="228" t="s">
        <v>197</v>
      </c>
      <c r="L433" s="228"/>
      <c r="M433" s="25">
        <v>60</v>
      </c>
      <c r="N433" s="26">
        <v>0.6</v>
      </c>
      <c r="O433" s="26">
        <v>4.9000000000000004</v>
      </c>
      <c r="P433" s="26">
        <v>5.2</v>
      </c>
      <c r="Q433" s="26">
        <v>61.5</v>
      </c>
      <c r="R433" s="28">
        <v>2.8</v>
      </c>
    </row>
    <row r="434" spans="1:18" x14ac:dyDescent="0.25">
      <c r="A434" s="30">
        <v>35</v>
      </c>
      <c r="B434" s="228" t="s">
        <v>197</v>
      </c>
      <c r="C434" s="228"/>
      <c r="D434" s="25">
        <v>40</v>
      </c>
      <c r="E434" s="26">
        <v>0.4</v>
      </c>
      <c r="F434" s="26">
        <v>3.3</v>
      </c>
      <c r="G434" s="26">
        <v>4.3</v>
      </c>
      <c r="H434" s="26">
        <v>41</v>
      </c>
      <c r="I434" s="28">
        <v>2.2999999999999998</v>
      </c>
      <c r="J434" s="49" t="s">
        <v>125</v>
      </c>
      <c r="K434" s="260" t="s">
        <v>303</v>
      </c>
      <c r="L434" s="260"/>
      <c r="M434" s="14">
        <v>200</v>
      </c>
      <c r="N434" s="15">
        <v>6.5</v>
      </c>
      <c r="O434" s="15">
        <v>8.6999999999999993</v>
      </c>
      <c r="P434" s="15">
        <v>16.8</v>
      </c>
      <c r="Q434" s="16">
        <v>129.21</v>
      </c>
      <c r="R434" s="20">
        <v>6.3</v>
      </c>
    </row>
    <row r="435" spans="1:18" x14ac:dyDescent="0.25">
      <c r="A435" s="49" t="s">
        <v>125</v>
      </c>
      <c r="B435" s="250" t="s">
        <v>126</v>
      </c>
      <c r="C435" s="249"/>
      <c r="D435" s="14">
        <v>165</v>
      </c>
      <c r="E435" s="15">
        <v>5.4</v>
      </c>
      <c r="F435" s="15">
        <v>7.2</v>
      </c>
      <c r="G435" s="15">
        <v>13.9</v>
      </c>
      <c r="H435" s="15">
        <v>106.6</v>
      </c>
      <c r="I435" s="20">
        <v>5.2</v>
      </c>
      <c r="J435" s="13">
        <v>276</v>
      </c>
      <c r="K435" s="260" t="s">
        <v>66</v>
      </c>
      <c r="L435" s="260"/>
      <c r="M435" s="14">
        <v>180</v>
      </c>
      <c r="N435" s="15">
        <v>12.4</v>
      </c>
      <c r="O435" s="15">
        <v>9.9</v>
      </c>
      <c r="P435" s="15">
        <v>16.2</v>
      </c>
      <c r="Q435" s="15">
        <v>320.2</v>
      </c>
      <c r="R435" s="17">
        <v>4.0999999999999996</v>
      </c>
    </row>
    <row r="436" spans="1:18" x14ac:dyDescent="0.25">
      <c r="A436" s="13">
        <v>276</v>
      </c>
      <c r="B436" s="260" t="s">
        <v>66</v>
      </c>
      <c r="C436" s="260"/>
      <c r="D436" s="14">
        <v>150</v>
      </c>
      <c r="E436" s="15">
        <v>9.8000000000000007</v>
      </c>
      <c r="F436" s="15">
        <v>7.8</v>
      </c>
      <c r="G436" s="15">
        <v>12.4</v>
      </c>
      <c r="H436" s="15">
        <v>250.5</v>
      </c>
      <c r="I436" s="17">
        <v>3.5</v>
      </c>
      <c r="J436" s="30">
        <v>372</v>
      </c>
      <c r="K436" s="228" t="s">
        <v>331</v>
      </c>
      <c r="L436" s="228"/>
      <c r="M436" s="25">
        <v>180</v>
      </c>
      <c r="N436" s="27">
        <v>0.13</v>
      </c>
      <c r="O436" s="27">
        <v>0.13245000000000001</v>
      </c>
      <c r="P436" s="26">
        <v>14.5198</v>
      </c>
      <c r="Q436" s="26">
        <v>62.24</v>
      </c>
      <c r="R436" s="32">
        <v>1.4</v>
      </c>
    </row>
    <row r="437" spans="1:18" x14ac:dyDescent="0.25">
      <c r="A437" s="30">
        <v>372</v>
      </c>
      <c r="B437" s="228" t="s">
        <v>198</v>
      </c>
      <c r="C437" s="228"/>
      <c r="D437" s="25">
        <v>150</v>
      </c>
      <c r="E437" s="26">
        <v>0.1</v>
      </c>
      <c r="F437" s="26">
        <v>0.1</v>
      </c>
      <c r="G437" s="26">
        <v>12.1</v>
      </c>
      <c r="H437" s="26">
        <v>50</v>
      </c>
      <c r="I437" s="28">
        <v>1.2</v>
      </c>
      <c r="J437" s="13"/>
      <c r="K437" s="260" t="s">
        <v>23</v>
      </c>
      <c r="L437" s="260"/>
      <c r="M437" s="14">
        <v>30</v>
      </c>
      <c r="N437" s="15">
        <v>2.9</v>
      </c>
      <c r="O437" s="16">
        <v>1.01</v>
      </c>
      <c r="P437" s="16">
        <v>15.6</v>
      </c>
      <c r="Q437" s="16">
        <v>79.099999999999994</v>
      </c>
      <c r="R437" s="20"/>
    </row>
    <row r="438" spans="1:18" x14ac:dyDescent="0.25">
      <c r="A438" s="13"/>
      <c r="B438" s="250" t="s">
        <v>35</v>
      </c>
      <c r="C438" s="249"/>
      <c r="D438" s="14">
        <v>20</v>
      </c>
      <c r="E438" s="15">
        <v>1.51</v>
      </c>
      <c r="F438" s="16">
        <v>0.54220000000000002</v>
      </c>
      <c r="G438" s="15">
        <v>9.7200000000000006</v>
      </c>
      <c r="H438" s="16">
        <v>48.64</v>
      </c>
      <c r="I438" s="21"/>
      <c r="J438" s="13"/>
      <c r="K438" s="260" t="s">
        <v>36</v>
      </c>
      <c r="L438" s="260"/>
      <c r="M438" s="14">
        <v>25</v>
      </c>
      <c r="N438" s="16">
        <v>1.47</v>
      </c>
      <c r="O438" s="16">
        <v>0.45</v>
      </c>
      <c r="P438" s="16">
        <v>13.11</v>
      </c>
      <c r="Q438" s="16">
        <v>59.634889999999999</v>
      </c>
      <c r="R438" s="20"/>
    </row>
    <row r="439" spans="1:18" x14ac:dyDescent="0.25">
      <c r="A439" s="13"/>
      <c r="B439" s="260" t="s">
        <v>36</v>
      </c>
      <c r="C439" s="260"/>
      <c r="D439" s="14">
        <v>20</v>
      </c>
      <c r="E439" s="15">
        <v>1</v>
      </c>
      <c r="F439" s="16">
        <v>0.36</v>
      </c>
      <c r="G439" s="15">
        <v>9.9</v>
      </c>
      <c r="H439" s="16">
        <v>45.6</v>
      </c>
      <c r="I439" s="21"/>
      <c r="J439" s="252" t="s">
        <v>38</v>
      </c>
      <c r="K439" s="253"/>
      <c r="L439" s="253"/>
      <c r="M439" s="253"/>
      <c r="N439" s="253"/>
      <c r="O439" s="253"/>
      <c r="P439" s="253"/>
      <c r="Q439" s="253"/>
      <c r="R439" s="255"/>
    </row>
    <row r="440" spans="1:18" x14ac:dyDescent="0.25">
      <c r="A440" s="252" t="s">
        <v>38</v>
      </c>
      <c r="B440" s="253"/>
      <c r="C440" s="253"/>
      <c r="D440" s="253"/>
      <c r="E440" s="253"/>
      <c r="F440" s="253"/>
      <c r="G440" s="253"/>
      <c r="H440" s="253"/>
      <c r="I440" s="255"/>
      <c r="J440" s="13"/>
      <c r="K440" s="260" t="s">
        <v>102</v>
      </c>
      <c r="L440" s="260"/>
      <c r="M440" s="14">
        <v>45</v>
      </c>
      <c r="N440" s="15">
        <v>3.1</v>
      </c>
      <c r="O440" s="15">
        <v>6.2</v>
      </c>
      <c r="P440" s="15">
        <v>35.200000000000003</v>
      </c>
      <c r="Q440" s="16">
        <v>195.1</v>
      </c>
      <c r="R440" s="17">
        <v>1.3</v>
      </c>
    </row>
    <row r="441" spans="1:18" x14ac:dyDescent="0.25">
      <c r="A441" s="13"/>
      <c r="B441" s="260" t="s">
        <v>102</v>
      </c>
      <c r="C441" s="260"/>
      <c r="D441" s="14">
        <v>45</v>
      </c>
      <c r="E441" s="15">
        <v>3.1</v>
      </c>
      <c r="F441" s="15">
        <v>6.2</v>
      </c>
      <c r="G441" s="15">
        <v>35.200000000000003</v>
      </c>
      <c r="H441" s="16">
        <v>195.1</v>
      </c>
      <c r="I441" s="17">
        <v>1.3</v>
      </c>
      <c r="J441" s="19">
        <v>401</v>
      </c>
      <c r="K441" s="260" t="s">
        <v>118</v>
      </c>
      <c r="L441" s="260"/>
      <c r="M441" s="14">
        <v>180</v>
      </c>
      <c r="N441" s="15">
        <v>5.6</v>
      </c>
      <c r="O441" s="15">
        <v>4.5999999999999996</v>
      </c>
      <c r="P441" s="15">
        <v>8.1999999999999993</v>
      </c>
      <c r="Q441" s="16">
        <v>119.2</v>
      </c>
      <c r="R441" s="20">
        <v>1.56</v>
      </c>
    </row>
    <row r="442" spans="1:18" x14ac:dyDescent="0.25">
      <c r="A442" s="19">
        <v>401</v>
      </c>
      <c r="B442" s="260" t="s">
        <v>118</v>
      </c>
      <c r="C442" s="260"/>
      <c r="D442" s="14">
        <v>150</v>
      </c>
      <c r="E442" s="15">
        <v>4.3</v>
      </c>
      <c r="F442" s="15">
        <v>3.7</v>
      </c>
      <c r="G442" s="15">
        <v>6.7</v>
      </c>
      <c r="H442" s="16">
        <v>98</v>
      </c>
      <c r="I442" s="17">
        <v>1.3</v>
      </c>
      <c r="J442" s="252" t="s">
        <v>42</v>
      </c>
      <c r="K442" s="253"/>
      <c r="L442" s="253"/>
      <c r="M442" s="253"/>
      <c r="N442" s="253"/>
      <c r="O442" s="253"/>
      <c r="P442" s="253"/>
      <c r="Q442" s="253"/>
      <c r="R442" s="255"/>
    </row>
    <row r="443" spans="1:18" x14ac:dyDescent="0.25">
      <c r="A443" s="252" t="s">
        <v>42</v>
      </c>
      <c r="B443" s="253"/>
      <c r="C443" s="253"/>
      <c r="D443" s="253"/>
      <c r="E443" s="253"/>
      <c r="F443" s="253"/>
      <c r="G443" s="253"/>
      <c r="H443" s="253"/>
      <c r="I443" s="255"/>
      <c r="J443" s="31" t="s">
        <v>199</v>
      </c>
      <c r="K443" s="260" t="s">
        <v>332</v>
      </c>
      <c r="L443" s="260"/>
      <c r="M443" s="14">
        <v>200</v>
      </c>
      <c r="N443" s="16">
        <v>9.8000000000000007</v>
      </c>
      <c r="O443" s="16">
        <v>20.81</v>
      </c>
      <c r="P443" s="16">
        <v>11.4</v>
      </c>
      <c r="Q443" s="16">
        <v>299.45</v>
      </c>
      <c r="R443" s="20">
        <v>5</v>
      </c>
    </row>
    <row r="444" spans="1:18" x14ac:dyDescent="0.25">
      <c r="A444" s="68" t="s">
        <v>199</v>
      </c>
      <c r="B444" s="260" t="s">
        <v>200</v>
      </c>
      <c r="C444" s="260"/>
      <c r="D444" s="14">
        <v>160</v>
      </c>
      <c r="E444" s="15">
        <v>8.1</v>
      </c>
      <c r="F444" s="15">
        <v>17.8</v>
      </c>
      <c r="G444" s="15">
        <v>9.1</v>
      </c>
      <c r="H444" s="16">
        <v>228</v>
      </c>
      <c r="I444" s="20">
        <v>4</v>
      </c>
      <c r="J444" s="13"/>
      <c r="K444" s="250" t="s">
        <v>201</v>
      </c>
      <c r="L444" s="249"/>
      <c r="M444" s="14">
        <v>25</v>
      </c>
      <c r="N444" s="16">
        <v>0.25</v>
      </c>
      <c r="O444" s="16">
        <v>2.5000000000000001E-2</v>
      </c>
      <c r="P444" s="16">
        <v>1</v>
      </c>
      <c r="Q444" s="16">
        <v>4.38</v>
      </c>
      <c r="R444" s="20">
        <v>2.5</v>
      </c>
    </row>
    <row r="445" spans="1:18" x14ac:dyDescent="0.25">
      <c r="A445" s="13"/>
      <c r="B445" s="250" t="s">
        <v>201</v>
      </c>
      <c r="C445" s="249"/>
      <c r="D445" s="14">
        <v>20</v>
      </c>
      <c r="E445" s="15">
        <v>0.16</v>
      </c>
      <c r="F445" s="16">
        <v>0.02</v>
      </c>
      <c r="G445" s="15">
        <v>0.8</v>
      </c>
      <c r="H445" s="16">
        <v>3.5</v>
      </c>
      <c r="I445" s="17">
        <v>2</v>
      </c>
      <c r="J445" s="13">
        <v>394</v>
      </c>
      <c r="K445" s="260" t="s">
        <v>73</v>
      </c>
      <c r="L445" s="260"/>
      <c r="M445" s="14">
        <v>180</v>
      </c>
      <c r="N445" s="15">
        <v>1.5</v>
      </c>
      <c r="O445" s="15">
        <v>1.7</v>
      </c>
      <c r="P445" s="15">
        <v>12.1</v>
      </c>
      <c r="Q445" s="15">
        <v>65.5</v>
      </c>
      <c r="R445" s="20">
        <v>0.56000000000000005</v>
      </c>
    </row>
    <row r="446" spans="1:18" x14ac:dyDescent="0.25">
      <c r="A446" s="13">
        <v>394</v>
      </c>
      <c r="B446" s="260" t="s">
        <v>73</v>
      </c>
      <c r="C446" s="260"/>
      <c r="D446" s="14">
        <v>150</v>
      </c>
      <c r="E446" s="15">
        <v>1.1000000000000001</v>
      </c>
      <c r="F446" s="15">
        <v>1.2</v>
      </c>
      <c r="G446" s="15">
        <v>9.3000000000000007</v>
      </c>
      <c r="H446" s="16">
        <v>53.2</v>
      </c>
      <c r="I446" s="17">
        <v>0.5</v>
      </c>
      <c r="J446" s="13"/>
      <c r="K446" s="260" t="s">
        <v>36</v>
      </c>
      <c r="L446" s="260"/>
      <c r="M446" s="14">
        <v>25</v>
      </c>
      <c r="N446" s="16">
        <v>1.47</v>
      </c>
      <c r="O446" s="16">
        <v>0.45</v>
      </c>
      <c r="P446" s="16">
        <v>13.11</v>
      </c>
      <c r="Q446" s="16">
        <v>59.634889999999999</v>
      </c>
      <c r="R446" s="20"/>
    </row>
    <row r="447" spans="1:18" ht="15.75" thickBot="1" x14ac:dyDescent="0.3">
      <c r="A447" s="13"/>
      <c r="B447" s="260" t="s">
        <v>23</v>
      </c>
      <c r="C447" s="260"/>
      <c r="D447" s="14">
        <v>20</v>
      </c>
      <c r="E447" s="15">
        <v>1.51</v>
      </c>
      <c r="F447" s="16">
        <v>0.54220000000000002</v>
      </c>
      <c r="G447" s="15">
        <v>9.7200000000000006</v>
      </c>
      <c r="H447" s="16">
        <v>48.64</v>
      </c>
      <c r="I447" s="21"/>
      <c r="J447" s="13"/>
      <c r="K447" s="260" t="s">
        <v>23</v>
      </c>
      <c r="L447" s="260"/>
      <c r="M447" s="14">
        <v>20</v>
      </c>
      <c r="N447" s="15">
        <v>1.5</v>
      </c>
      <c r="O447" s="16">
        <v>0.54220000000000002</v>
      </c>
      <c r="P447" s="15">
        <v>9.7200000000000006</v>
      </c>
      <c r="Q447" s="16">
        <v>48.64</v>
      </c>
      <c r="R447" s="21"/>
    </row>
    <row r="448" spans="1:18" ht="24.75" thickBot="1" x14ac:dyDescent="0.3">
      <c r="A448" s="13"/>
      <c r="B448" s="260" t="s">
        <v>36</v>
      </c>
      <c r="C448" s="260"/>
      <c r="D448" s="14">
        <v>20</v>
      </c>
      <c r="E448" s="15">
        <v>1</v>
      </c>
      <c r="F448" s="16">
        <v>0.36</v>
      </c>
      <c r="G448" s="15">
        <v>9.9</v>
      </c>
      <c r="H448" s="16">
        <v>45.6</v>
      </c>
      <c r="I448" s="21"/>
      <c r="J448" s="242" t="s">
        <v>333</v>
      </c>
      <c r="K448" s="238"/>
      <c r="L448" s="238"/>
      <c r="M448" s="238"/>
      <c r="N448" s="238" t="s">
        <v>11</v>
      </c>
      <c r="O448" s="238"/>
      <c r="P448" s="238"/>
      <c r="Q448" s="237" t="s">
        <v>12</v>
      </c>
      <c r="R448" s="34" t="s">
        <v>13</v>
      </c>
    </row>
    <row r="449" spans="1:18" ht="24" x14ac:dyDescent="0.25">
      <c r="A449" s="242" t="s">
        <v>202</v>
      </c>
      <c r="B449" s="238"/>
      <c r="C449" s="238"/>
      <c r="D449" s="238"/>
      <c r="E449" s="238" t="s">
        <v>11</v>
      </c>
      <c r="F449" s="238"/>
      <c r="G449" s="238"/>
      <c r="H449" s="237" t="s">
        <v>12</v>
      </c>
      <c r="I449" s="34" t="s">
        <v>13</v>
      </c>
      <c r="J449" s="243"/>
      <c r="K449" s="244"/>
      <c r="L449" s="244"/>
      <c r="M449" s="244"/>
      <c r="N449" s="35" t="s">
        <v>14</v>
      </c>
      <c r="O449" s="35" t="s">
        <v>15</v>
      </c>
      <c r="P449" s="35" t="s">
        <v>16</v>
      </c>
      <c r="Q449" s="239"/>
      <c r="R449" s="36" t="s">
        <v>17</v>
      </c>
    </row>
    <row r="450" spans="1:18" ht="15.75" thickBot="1" x14ac:dyDescent="0.3">
      <c r="A450" s="243"/>
      <c r="B450" s="244"/>
      <c r="C450" s="244"/>
      <c r="D450" s="244"/>
      <c r="E450" s="35" t="s">
        <v>14</v>
      </c>
      <c r="F450" s="35" t="s">
        <v>15</v>
      </c>
      <c r="G450" s="35" t="s">
        <v>16</v>
      </c>
      <c r="H450" s="239"/>
      <c r="I450" s="36" t="s">
        <v>17</v>
      </c>
      <c r="J450" s="245"/>
      <c r="K450" s="246"/>
      <c r="L450" s="246"/>
      <c r="M450" s="246"/>
      <c r="N450" s="37">
        <f>N447+N446+N445+N444+N443+N441+N440+N438+N437+N436+N435+N434+N433+N431+N429+N428+N427+N426+N425</f>
        <v>73.62</v>
      </c>
      <c r="O450" s="37">
        <f>O447+O446+O445+O444+O443+O441+O440+O438+O437+O436+O435+O434+O433+O431+O429+O428+O427+O426+O425</f>
        <v>75.129649999999998</v>
      </c>
      <c r="P450" s="37">
        <f>P447+P446+P445+P444+P443+P441+P440+P438+P437+P436+P435+P434+P433+P431+P429+P428+P427+P426+P425</f>
        <v>265.75979999999998</v>
      </c>
      <c r="Q450" s="37">
        <f>Q447+Q446+Q445+Q444+Q443+Q441+Q440+Q438+Q437+Q436+Q435+Q434+Q433+Q431+Q429+Q428+Q427+Q426+Q425</f>
        <v>2142.6897800000002</v>
      </c>
      <c r="R450" s="38">
        <f>R447+R446+R445+R444+R443+R441+R440+R438+R437+R436+R435+R434+R433+R431+R429+R428+R427+R426+R425</f>
        <v>37.620000000000005</v>
      </c>
    </row>
    <row r="451" spans="1:18" ht="15.75" thickBot="1" x14ac:dyDescent="0.3">
      <c r="A451" s="245"/>
      <c r="B451" s="246"/>
      <c r="C451" s="246"/>
      <c r="D451" s="246"/>
      <c r="E451" s="37">
        <f>E448+E447+E446+E445+E444+E442+E441+E439+E438+E437+E436+E435+E434+E432+E430+E429+E428+E427+E426</f>
        <v>54.29</v>
      </c>
      <c r="F451" s="37">
        <f>F448+F447+F446+F445+F444+F442+F441+F439+F438+F437+F436+F435+F434+F432+F430+F429+F428+F427+F426</f>
        <v>62.566600000000001</v>
      </c>
      <c r="G451" s="37">
        <f>G448+G447+G446+G445+G444+G442+G441+G439+G438+G437+G436+G435+G434+G432+G430+G429+G428+G427+G426</f>
        <v>214.66000000000005</v>
      </c>
      <c r="H451" s="37">
        <f>H448+H447+H446+H445+H444+H442+H441+H439+H438+H437+H436+H435+H434+H432+H430+H429+H428+H427+H426</f>
        <v>1714.7199999999998</v>
      </c>
      <c r="I451" s="38">
        <f>I448+I447+I446+I445+I444+I442+I441+I439+I438+I437+I436+I435+I434+I432+I430+I429+I428+I427+I426</f>
        <v>32.700000000000003</v>
      </c>
      <c r="J451" s="45"/>
      <c r="K451" s="45"/>
      <c r="L451" s="45"/>
      <c r="M451" s="45"/>
      <c r="N451" s="46"/>
      <c r="O451" s="46"/>
      <c r="P451" s="46"/>
      <c r="Q451" s="46"/>
      <c r="R451" s="46"/>
    </row>
    <row r="452" spans="1:18" ht="15.75" thickBot="1" x14ac:dyDescent="0.3">
      <c r="A452" s="45"/>
      <c r="B452" s="45"/>
      <c r="C452" s="45"/>
      <c r="D452" s="45"/>
      <c r="E452" s="46"/>
      <c r="F452" s="46"/>
      <c r="G452" s="46"/>
      <c r="H452" s="46"/>
      <c r="I452" s="46"/>
      <c r="J452" s="230" t="s">
        <v>334</v>
      </c>
      <c r="K452" s="219"/>
      <c r="L452" s="219"/>
      <c r="M452" s="219"/>
      <c r="N452" s="219"/>
      <c r="O452" s="219"/>
      <c r="P452" s="219"/>
      <c r="Q452" s="219"/>
      <c r="R452" s="231"/>
    </row>
    <row r="453" spans="1:18" x14ac:dyDescent="0.25">
      <c r="A453" s="281" t="s">
        <v>203</v>
      </c>
      <c r="B453" s="282"/>
      <c r="C453" s="282"/>
      <c r="D453" s="282"/>
      <c r="E453" s="282"/>
      <c r="F453" s="282"/>
      <c r="G453" s="282"/>
      <c r="H453" s="282"/>
      <c r="I453" s="283"/>
      <c r="J453" s="1">
        <v>13</v>
      </c>
      <c r="K453" s="5" t="s">
        <v>1</v>
      </c>
      <c r="L453" s="6">
        <v>3</v>
      </c>
      <c r="M453" s="2"/>
      <c r="N453" s="2"/>
      <c r="O453" s="2"/>
      <c r="P453" s="2"/>
      <c r="Q453" s="3"/>
      <c r="R453" s="4"/>
    </row>
    <row r="454" spans="1:18" x14ac:dyDescent="0.25">
      <c r="A454" s="1">
        <v>13</v>
      </c>
      <c r="B454" s="5" t="s">
        <v>1</v>
      </c>
      <c r="C454" s="6">
        <v>3</v>
      </c>
      <c r="D454" s="2"/>
      <c r="E454" s="2"/>
      <c r="F454" s="2"/>
      <c r="G454" s="2"/>
      <c r="H454" s="3"/>
      <c r="I454" s="4"/>
      <c r="J454" s="1"/>
      <c r="K454" s="5" t="s">
        <v>2</v>
      </c>
      <c r="L454" s="6">
        <v>3</v>
      </c>
      <c r="M454" s="2"/>
      <c r="N454" s="2"/>
      <c r="O454" s="2"/>
      <c r="P454" s="2"/>
      <c r="Q454" s="3"/>
      <c r="R454" s="4"/>
    </row>
    <row r="455" spans="1:18" x14ac:dyDescent="0.25">
      <c r="A455" s="1"/>
      <c r="B455" s="5" t="s">
        <v>2</v>
      </c>
      <c r="C455" s="6">
        <v>3</v>
      </c>
      <c r="D455" s="2"/>
      <c r="E455" s="2"/>
      <c r="F455" s="2"/>
      <c r="G455" s="2"/>
      <c r="H455" s="3"/>
      <c r="I455" s="4"/>
      <c r="J455" s="1"/>
      <c r="K455" s="5" t="s">
        <v>3</v>
      </c>
      <c r="L455" s="7" t="s">
        <v>4</v>
      </c>
      <c r="M455" s="262" t="s">
        <v>5</v>
      </c>
      <c r="N455" s="262"/>
      <c r="O455" s="262"/>
      <c r="P455" s="262"/>
      <c r="Q455" s="262"/>
      <c r="R455" s="4"/>
    </row>
    <row r="456" spans="1:18" x14ac:dyDescent="0.25">
      <c r="A456" s="1"/>
      <c r="B456" s="5" t="s">
        <v>3</v>
      </c>
      <c r="C456" s="7" t="s">
        <v>4</v>
      </c>
      <c r="D456" s="262" t="s">
        <v>5</v>
      </c>
      <c r="E456" s="262"/>
      <c r="F456" s="262"/>
      <c r="G456" s="262"/>
      <c r="H456" s="262"/>
      <c r="I456" s="4"/>
      <c r="J456" s="50"/>
      <c r="K456" s="51" t="s">
        <v>6</v>
      </c>
      <c r="L456" s="9" t="s">
        <v>292</v>
      </c>
      <c r="M456" s="7"/>
      <c r="N456" s="7"/>
      <c r="O456" s="7"/>
      <c r="P456" s="7"/>
      <c r="Q456" s="52"/>
      <c r="R456" s="53"/>
    </row>
    <row r="457" spans="1:18" x14ac:dyDescent="0.25">
      <c r="A457" s="50"/>
      <c r="B457" s="51" t="s">
        <v>6</v>
      </c>
      <c r="C457" s="9" t="s">
        <v>7</v>
      </c>
      <c r="D457" s="7"/>
      <c r="E457" s="7"/>
      <c r="F457" s="7"/>
      <c r="G457" s="7"/>
      <c r="H457" s="52"/>
      <c r="I457" s="53"/>
      <c r="J457" s="1"/>
      <c r="K457" s="2"/>
      <c r="L457" s="2"/>
      <c r="M457" s="2"/>
      <c r="N457" s="2"/>
      <c r="O457" s="2"/>
      <c r="P457" s="2"/>
      <c r="Q457" s="3"/>
      <c r="R457" s="4"/>
    </row>
    <row r="458" spans="1:18" ht="25.5" x14ac:dyDescent="0.25">
      <c r="A458" s="1"/>
      <c r="B458" s="2"/>
      <c r="C458" s="2"/>
      <c r="D458" s="2"/>
      <c r="E458" s="2"/>
      <c r="F458" s="2"/>
      <c r="G458" s="2"/>
      <c r="H458" s="3"/>
      <c r="I458" s="4"/>
      <c r="J458" s="233" t="s">
        <v>8</v>
      </c>
      <c r="K458" s="234" t="s">
        <v>9</v>
      </c>
      <c r="L458" s="234"/>
      <c r="M458" s="234" t="s">
        <v>10</v>
      </c>
      <c r="N458" s="234" t="s">
        <v>11</v>
      </c>
      <c r="O458" s="234"/>
      <c r="P458" s="234"/>
      <c r="Q458" s="235" t="s">
        <v>12</v>
      </c>
      <c r="R458" s="12" t="s">
        <v>13</v>
      </c>
    </row>
    <row r="459" spans="1:18" ht="25.5" x14ac:dyDescent="0.25">
      <c r="A459" s="233" t="s">
        <v>8</v>
      </c>
      <c r="B459" s="234" t="s">
        <v>9</v>
      </c>
      <c r="C459" s="234"/>
      <c r="D459" s="234" t="s">
        <v>10</v>
      </c>
      <c r="E459" s="234" t="s">
        <v>11</v>
      </c>
      <c r="F459" s="234"/>
      <c r="G459" s="234"/>
      <c r="H459" s="235" t="s">
        <v>12</v>
      </c>
      <c r="I459" s="12" t="s">
        <v>13</v>
      </c>
      <c r="J459" s="233"/>
      <c r="K459" s="234"/>
      <c r="L459" s="234"/>
      <c r="M459" s="234"/>
      <c r="N459" s="11" t="s">
        <v>14</v>
      </c>
      <c r="O459" s="11" t="s">
        <v>15</v>
      </c>
      <c r="P459" s="11" t="s">
        <v>16</v>
      </c>
      <c r="Q459" s="235"/>
      <c r="R459" s="12" t="s">
        <v>17</v>
      </c>
    </row>
    <row r="460" spans="1:18" x14ac:dyDescent="0.25">
      <c r="A460" s="233"/>
      <c r="B460" s="234"/>
      <c r="C460" s="234"/>
      <c r="D460" s="234"/>
      <c r="E460" s="11" t="s">
        <v>14</v>
      </c>
      <c r="F460" s="11" t="s">
        <v>15</v>
      </c>
      <c r="G460" s="11" t="s">
        <v>16</v>
      </c>
      <c r="H460" s="235"/>
      <c r="I460" s="12" t="s">
        <v>17</v>
      </c>
      <c r="J460" s="252" t="s">
        <v>18</v>
      </c>
      <c r="K460" s="253"/>
      <c r="L460" s="253"/>
      <c r="M460" s="253"/>
      <c r="N460" s="253"/>
      <c r="O460" s="253"/>
      <c r="P460" s="253"/>
      <c r="Q460" s="253"/>
      <c r="R460" s="255"/>
    </row>
    <row r="461" spans="1:18" x14ac:dyDescent="0.25">
      <c r="A461" s="252" t="s">
        <v>18</v>
      </c>
      <c r="B461" s="253"/>
      <c r="C461" s="253"/>
      <c r="D461" s="253"/>
      <c r="E461" s="253"/>
      <c r="F461" s="253"/>
      <c r="G461" s="253"/>
      <c r="H461" s="253"/>
      <c r="I461" s="255"/>
      <c r="J461" s="13" t="s">
        <v>19</v>
      </c>
      <c r="K461" s="260" t="s">
        <v>204</v>
      </c>
      <c r="L461" s="260"/>
      <c r="M461" s="14">
        <v>200</v>
      </c>
      <c r="N461" s="15">
        <v>5.5</v>
      </c>
      <c r="O461" s="15">
        <v>6.3</v>
      </c>
      <c r="P461" s="15">
        <v>32.299999999999997</v>
      </c>
      <c r="Q461" s="16">
        <v>208.8</v>
      </c>
      <c r="R461" s="17">
        <v>2.1</v>
      </c>
    </row>
    <row r="462" spans="1:18" x14ac:dyDescent="0.25">
      <c r="A462" s="13" t="s">
        <v>19</v>
      </c>
      <c r="B462" s="260" t="s">
        <v>204</v>
      </c>
      <c r="C462" s="260"/>
      <c r="D462" s="14">
        <v>150</v>
      </c>
      <c r="E462" s="15">
        <v>4.0999999999999996</v>
      </c>
      <c r="F462" s="15">
        <v>4.7</v>
      </c>
      <c r="G462" s="15">
        <v>24.2</v>
      </c>
      <c r="H462" s="16">
        <v>156</v>
      </c>
      <c r="I462" s="17">
        <v>1.7</v>
      </c>
      <c r="J462" s="31"/>
      <c r="K462" s="260" t="s">
        <v>21</v>
      </c>
      <c r="L462" s="260"/>
      <c r="M462" s="14">
        <v>15</v>
      </c>
      <c r="N462" s="15">
        <v>3.8</v>
      </c>
      <c r="O462" s="15">
        <v>3.9</v>
      </c>
      <c r="P462" s="18">
        <v>4.8</v>
      </c>
      <c r="Q462" s="16">
        <v>60</v>
      </c>
      <c r="R462" s="17">
        <v>0.1</v>
      </c>
    </row>
    <row r="463" spans="1:18" x14ac:dyDescent="0.25">
      <c r="A463" s="31"/>
      <c r="B463" s="260" t="s">
        <v>21</v>
      </c>
      <c r="C463" s="260"/>
      <c r="D463" s="14">
        <v>10</v>
      </c>
      <c r="E463" s="15">
        <v>2.6</v>
      </c>
      <c r="F463" s="15">
        <v>2.1</v>
      </c>
      <c r="G463" s="18">
        <v>3.2</v>
      </c>
      <c r="H463" s="16">
        <v>40</v>
      </c>
      <c r="I463" s="20">
        <v>0.06</v>
      </c>
      <c r="J463" s="19"/>
      <c r="K463" s="260" t="s">
        <v>22</v>
      </c>
      <c r="L463" s="260"/>
      <c r="M463" s="14">
        <v>10</v>
      </c>
      <c r="N463" s="15">
        <v>0.1</v>
      </c>
      <c r="O463" s="15">
        <v>7.8</v>
      </c>
      <c r="P463" s="15">
        <v>0.1</v>
      </c>
      <c r="Q463" s="16">
        <v>70.900000000000006</v>
      </c>
      <c r="R463" s="21"/>
    </row>
    <row r="464" spans="1:18" x14ac:dyDescent="0.25">
      <c r="A464" s="19"/>
      <c r="B464" s="260" t="s">
        <v>22</v>
      </c>
      <c r="C464" s="260"/>
      <c r="D464" s="14">
        <v>7</v>
      </c>
      <c r="E464" s="16">
        <v>7.0000000000000007E-2</v>
      </c>
      <c r="F464" s="16">
        <v>5.5</v>
      </c>
      <c r="G464" s="16">
        <v>7.0000000000000007E-2</v>
      </c>
      <c r="H464" s="16">
        <v>49.6</v>
      </c>
      <c r="I464" s="20"/>
      <c r="J464" s="13"/>
      <c r="K464" s="260" t="s">
        <v>23</v>
      </c>
      <c r="L464" s="260"/>
      <c r="M464" s="14">
        <v>30</v>
      </c>
      <c r="N464" s="15">
        <v>2.9</v>
      </c>
      <c r="O464" s="16">
        <v>1.01</v>
      </c>
      <c r="P464" s="16">
        <v>15.6</v>
      </c>
      <c r="Q464" s="16">
        <v>79.099999999999994</v>
      </c>
      <c r="R464" s="20"/>
    </row>
    <row r="465" spans="1:18" x14ac:dyDescent="0.25">
      <c r="A465" s="13"/>
      <c r="B465" s="260" t="s">
        <v>35</v>
      </c>
      <c r="C465" s="260"/>
      <c r="D465" s="14">
        <v>20</v>
      </c>
      <c r="E465" s="15">
        <v>1.51</v>
      </c>
      <c r="F465" s="16">
        <v>0.54220000000000002</v>
      </c>
      <c r="G465" s="15">
        <v>9.7200000000000006</v>
      </c>
      <c r="H465" s="16">
        <v>48.64</v>
      </c>
      <c r="I465" s="21"/>
      <c r="J465" s="19">
        <v>397</v>
      </c>
      <c r="K465" s="260" t="s">
        <v>52</v>
      </c>
      <c r="L465" s="260"/>
      <c r="M465" s="14">
        <v>180</v>
      </c>
      <c r="N465" s="15">
        <v>3.3</v>
      </c>
      <c r="O465" s="15">
        <v>3.43336</v>
      </c>
      <c r="P465" s="15">
        <v>23</v>
      </c>
      <c r="Q465" s="16">
        <v>109.6</v>
      </c>
      <c r="R465" s="20">
        <v>1.2</v>
      </c>
    </row>
    <row r="466" spans="1:18" x14ac:dyDescent="0.25">
      <c r="A466" s="19">
        <v>397</v>
      </c>
      <c r="B466" s="260" t="s">
        <v>52</v>
      </c>
      <c r="C466" s="260"/>
      <c r="D466" s="14">
        <v>150</v>
      </c>
      <c r="E466" s="15">
        <v>2.8</v>
      </c>
      <c r="F466" s="15">
        <v>2.9</v>
      </c>
      <c r="G466" s="15">
        <v>18.8</v>
      </c>
      <c r="H466" s="16">
        <v>91</v>
      </c>
      <c r="I466" s="23">
        <v>1</v>
      </c>
      <c r="J466" s="30"/>
      <c r="K466" s="228" t="s">
        <v>111</v>
      </c>
      <c r="L466" s="228"/>
      <c r="M466" s="25">
        <v>50</v>
      </c>
      <c r="N466" s="27">
        <v>0.33</v>
      </c>
      <c r="O466" s="87">
        <v>5.0000000000000001E-3</v>
      </c>
      <c r="P466" s="27">
        <v>4.0999999999999996</v>
      </c>
      <c r="Q466" s="27">
        <v>23.6</v>
      </c>
      <c r="R466" s="32">
        <v>30</v>
      </c>
    </row>
    <row r="467" spans="1:18" x14ac:dyDescent="0.25">
      <c r="A467" s="13"/>
      <c r="B467" s="260" t="s">
        <v>111</v>
      </c>
      <c r="C467" s="260"/>
      <c r="D467" s="14">
        <v>50</v>
      </c>
      <c r="E467" s="16">
        <v>0.33</v>
      </c>
      <c r="F467" s="48">
        <v>5.0000000000000001E-3</v>
      </c>
      <c r="G467" s="16">
        <v>4.0999999999999996</v>
      </c>
      <c r="H467" s="16">
        <v>23.6</v>
      </c>
      <c r="I467" s="20">
        <v>30</v>
      </c>
      <c r="J467" s="252" t="s">
        <v>26</v>
      </c>
      <c r="K467" s="253"/>
      <c r="L467" s="253"/>
      <c r="M467" s="253"/>
      <c r="N467" s="253"/>
      <c r="O467" s="253"/>
      <c r="P467" s="253"/>
      <c r="Q467" s="253"/>
      <c r="R467" s="255"/>
    </row>
    <row r="468" spans="1:18" x14ac:dyDescent="0.25">
      <c r="A468" s="252" t="s">
        <v>26</v>
      </c>
      <c r="B468" s="253"/>
      <c r="C468" s="253"/>
      <c r="D468" s="253"/>
      <c r="E468" s="253"/>
      <c r="F468" s="253"/>
      <c r="G468" s="253"/>
      <c r="H468" s="253"/>
      <c r="I468" s="255"/>
      <c r="J468" s="22" t="s">
        <v>27</v>
      </c>
      <c r="K468" s="260" t="s">
        <v>75</v>
      </c>
      <c r="L468" s="260"/>
      <c r="M468" s="14">
        <v>100</v>
      </c>
      <c r="N468" s="15">
        <v>0.5</v>
      </c>
      <c r="O468" s="15">
        <v>0.1</v>
      </c>
      <c r="P468" s="15">
        <v>10.1</v>
      </c>
      <c r="Q468" s="16">
        <v>43</v>
      </c>
      <c r="R468" s="23">
        <v>2</v>
      </c>
    </row>
    <row r="469" spans="1:18" x14ac:dyDescent="0.25">
      <c r="A469" s="22" t="s">
        <v>27</v>
      </c>
      <c r="B469" s="260" t="s">
        <v>75</v>
      </c>
      <c r="C469" s="260"/>
      <c r="D469" s="14">
        <v>100</v>
      </c>
      <c r="E469" s="15">
        <v>0.5</v>
      </c>
      <c r="F469" s="15">
        <v>0.1</v>
      </c>
      <c r="G469" s="15">
        <v>10.1</v>
      </c>
      <c r="H469" s="16">
        <v>43</v>
      </c>
      <c r="I469" s="23">
        <v>2</v>
      </c>
      <c r="J469" s="261" t="s">
        <v>29</v>
      </c>
      <c r="K469" s="256"/>
      <c r="L469" s="256"/>
      <c r="M469" s="256"/>
      <c r="N469" s="256"/>
      <c r="O469" s="256"/>
      <c r="P469" s="256"/>
      <c r="Q469" s="256"/>
      <c r="R469" s="257"/>
    </row>
    <row r="470" spans="1:18" x14ac:dyDescent="0.25">
      <c r="A470" s="261" t="s">
        <v>29</v>
      </c>
      <c r="B470" s="256"/>
      <c r="C470" s="256"/>
      <c r="D470" s="256"/>
      <c r="E470" s="256"/>
      <c r="F470" s="256"/>
      <c r="G470" s="256"/>
      <c r="H470" s="256"/>
      <c r="I470" s="257"/>
      <c r="J470" s="49" t="s">
        <v>205</v>
      </c>
      <c r="K470" s="228" t="s">
        <v>206</v>
      </c>
      <c r="L470" s="228"/>
      <c r="M470" s="25">
        <v>60</v>
      </c>
      <c r="N470" s="26">
        <v>0.6</v>
      </c>
      <c r="O470" s="26">
        <v>5.5</v>
      </c>
      <c r="P470" s="26">
        <v>1.7</v>
      </c>
      <c r="Q470" s="27">
        <v>48.6</v>
      </c>
      <c r="R470" s="32">
        <v>6.8</v>
      </c>
    </row>
    <row r="471" spans="1:18" x14ac:dyDescent="0.25">
      <c r="A471" s="49" t="s">
        <v>205</v>
      </c>
      <c r="B471" s="228" t="s">
        <v>206</v>
      </c>
      <c r="C471" s="228"/>
      <c r="D471" s="25">
        <v>40</v>
      </c>
      <c r="E471" s="26">
        <v>0.4</v>
      </c>
      <c r="F471" s="26">
        <v>3.7</v>
      </c>
      <c r="G471" s="26">
        <v>1.1000000000000001</v>
      </c>
      <c r="H471" s="27">
        <v>32.4</v>
      </c>
      <c r="I471" s="28">
        <v>4.5</v>
      </c>
      <c r="J471" s="13">
        <v>72</v>
      </c>
      <c r="K471" s="260" t="s">
        <v>335</v>
      </c>
      <c r="L471" s="260"/>
      <c r="M471" s="14">
        <v>200</v>
      </c>
      <c r="N471" s="15">
        <v>5.6</v>
      </c>
      <c r="O471" s="15">
        <v>8.14</v>
      </c>
      <c r="P471" s="15">
        <v>17</v>
      </c>
      <c r="Q471" s="16">
        <v>143</v>
      </c>
      <c r="R471" s="20">
        <v>6.67</v>
      </c>
    </row>
    <row r="472" spans="1:18" x14ac:dyDescent="0.25">
      <c r="A472" s="13">
        <v>72</v>
      </c>
      <c r="B472" s="260" t="s">
        <v>207</v>
      </c>
      <c r="C472" s="260"/>
      <c r="D472" s="14">
        <v>165</v>
      </c>
      <c r="E472" s="15">
        <v>4.7</v>
      </c>
      <c r="F472" s="15">
        <v>6.6</v>
      </c>
      <c r="G472" s="15">
        <v>14.9</v>
      </c>
      <c r="H472" s="16">
        <v>117.4</v>
      </c>
      <c r="I472" s="20">
        <v>5.5</v>
      </c>
      <c r="J472" s="30">
        <v>282</v>
      </c>
      <c r="K472" s="228" t="s">
        <v>336</v>
      </c>
      <c r="L472" s="228"/>
      <c r="M472" s="25">
        <v>70</v>
      </c>
      <c r="N472" s="26">
        <v>8.6</v>
      </c>
      <c r="O472" s="26">
        <v>8.1</v>
      </c>
      <c r="P472" s="26">
        <v>5.6</v>
      </c>
      <c r="Q472" s="27">
        <v>162.26</v>
      </c>
      <c r="R472" s="32"/>
    </row>
    <row r="473" spans="1:18" x14ac:dyDescent="0.25">
      <c r="A473" s="13">
        <v>282</v>
      </c>
      <c r="B473" s="260" t="s">
        <v>208</v>
      </c>
      <c r="C473" s="260"/>
      <c r="D473" s="14">
        <v>50</v>
      </c>
      <c r="E473" s="15">
        <v>6.2</v>
      </c>
      <c r="F473" s="15">
        <v>5.8</v>
      </c>
      <c r="G473" s="15">
        <v>4</v>
      </c>
      <c r="H473" s="16">
        <v>115.9</v>
      </c>
      <c r="I473" s="21"/>
      <c r="J473" s="13">
        <v>355</v>
      </c>
      <c r="K473" s="260" t="s">
        <v>328</v>
      </c>
      <c r="L473" s="260"/>
      <c r="M473" s="14">
        <v>30</v>
      </c>
      <c r="N473" s="15">
        <v>0.4</v>
      </c>
      <c r="O473" s="15">
        <v>1.8</v>
      </c>
      <c r="P473" s="15">
        <v>3.2</v>
      </c>
      <c r="Q473" s="15">
        <v>32.799999999999997</v>
      </c>
      <c r="R473" s="17">
        <v>0.4</v>
      </c>
    </row>
    <row r="474" spans="1:18" x14ac:dyDescent="0.25">
      <c r="A474" s="13">
        <v>354</v>
      </c>
      <c r="B474" s="260" t="s">
        <v>209</v>
      </c>
      <c r="C474" s="260"/>
      <c r="D474" s="14">
        <v>15</v>
      </c>
      <c r="E474" s="15">
        <v>0.2</v>
      </c>
      <c r="F474" s="15">
        <v>0.9</v>
      </c>
      <c r="G474" s="15">
        <v>1.2</v>
      </c>
      <c r="H474" s="15">
        <v>16.100000000000001</v>
      </c>
      <c r="I474" s="17">
        <v>0.24</v>
      </c>
      <c r="J474" s="13">
        <v>165</v>
      </c>
      <c r="K474" s="260" t="s">
        <v>99</v>
      </c>
      <c r="L474" s="260"/>
      <c r="M474" s="14">
        <v>115</v>
      </c>
      <c r="N474" s="15">
        <v>4.8</v>
      </c>
      <c r="O474" s="15">
        <v>6.1</v>
      </c>
      <c r="P474" s="15">
        <v>23.3</v>
      </c>
      <c r="Q474" s="16">
        <v>231.98</v>
      </c>
      <c r="R474" s="21"/>
    </row>
    <row r="475" spans="1:18" x14ac:dyDescent="0.25">
      <c r="A475" s="13">
        <v>165</v>
      </c>
      <c r="B475" s="260" t="s">
        <v>99</v>
      </c>
      <c r="C475" s="260"/>
      <c r="D475" s="14">
        <v>105</v>
      </c>
      <c r="E475" s="15">
        <v>4.0999999999999996</v>
      </c>
      <c r="F475" s="15">
        <v>5.2</v>
      </c>
      <c r="G475" s="15">
        <v>21.5</v>
      </c>
      <c r="H475" s="16">
        <v>193.83</v>
      </c>
      <c r="I475" s="20"/>
      <c r="J475" s="30">
        <v>378</v>
      </c>
      <c r="K475" s="228" t="s">
        <v>337</v>
      </c>
      <c r="L475" s="228"/>
      <c r="M475" s="25">
        <v>170</v>
      </c>
      <c r="N475" s="27">
        <v>0.34</v>
      </c>
      <c r="O475" s="27">
        <v>0</v>
      </c>
      <c r="P475" s="27">
        <v>24.8</v>
      </c>
      <c r="Q475" s="27">
        <v>117.3</v>
      </c>
      <c r="R475" s="28">
        <v>10.199999999999999</v>
      </c>
    </row>
    <row r="476" spans="1:18" x14ac:dyDescent="0.25">
      <c r="A476" s="13">
        <v>378</v>
      </c>
      <c r="B476" s="260" t="s">
        <v>210</v>
      </c>
      <c r="C476" s="260"/>
      <c r="D476" s="14">
        <v>150</v>
      </c>
      <c r="E476" s="15">
        <v>0.3</v>
      </c>
      <c r="F476" s="15">
        <v>0</v>
      </c>
      <c r="G476" s="15">
        <v>23.8</v>
      </c>
      <c r="H476" s="16">
        <v>103.5</v>
      </c>
      <c r="I476" s="23">
        <v>9</v>
      </c>
      <c r="J476" s="13"/>
      <c r="K476" s="260" t="s">
        <v>23</v>
      </c>
      <c r="L476" s="260"/>
      <c r="M476" s="14">
        <v>30</v>
      </c>
      <c r="N476" s="15">
        <v>2.9</v>
      </c>
      <c r="O476" s="16">
        <v>1.01</v>
      </c>
      <c r="P476" s="16">
        <v>15.6</v>
      </c>
      <c r="Q476" s="16">
        <v>79.099999999999994</v>
      </c>
      <c r="R476" s="20"/>
    </row>
    <row r="477" spans="1:18" x14ac:dyDescent="0.25">
      <c r="A477" s="13"/>
      <c r="B477" s="250" t="s">
        <v>23</v>
      </c>
      <c r="C477" s="249"/>
      <c r="D477" s="14">
        <v>20</v>
      </c>
      <c r="E477" s="15">
        <v>1.51</v>
      </c>
      <c r="F477" s="16">
        <v>0.54220000000000002</v>
      </c>
      <c r="G477" s="15">
        <v>9.7200000000000006</v>
      </c>
      <c r="H477" s="16">
        <v>48.64</v>
      </c>
      <c r="I477" s="21"/>
      <c r="J477" s="13"/>
      <c r="K477" s="260" t="s">
        <v>36</v>
      </c>
      <c r="L477" s="260"/>
      <c r="M477" s="14">
        <v>25</v>
      </c>
      <c r="N477" s="16">
        <v>1.47</v>
      </c>
      <c r="O477" s="16">
        <v>0.45</v>
      </c>
      <c r="P477" s="16">
        <v>13.11</v>
      </c>
      <c r="Q477" s="16">
        <v>59.634889999999999</v>
      </c>
      <c r="R477" s="20"/>
    </row>
    <row r="478" spans="1:18" x14ac:dyDescent="0.25">
      <c r="A478" s="13"/>
      <c r="B478" s="260" t="s">
        <v>36</v>
      </c>
      <c r="C478" s="260"/>
      <c r="D478" s="14">
        <v>20</v>
      </c>
      <c r="E478" s="15">
        <v>1</v>
      </c>
      <c r="F478" s="16">
        <v>0.36</v>
      </c>
      <c r="G478" s="15">
        <v>9.9</v>
      </c>
      <c r="H478" s="16">
        <v>45.6</v>
      </c>
      <c r="I478" s="21"/>
      <c r="J478" s="252" t="s">
        <v>38</v>
      </c>
      <c r="K478" s="253"/>
      <c r="L478" s="253"/>
      <c r="M478" s="253"/>
      <c r="N478" s="253"/>
      <c r="O478" s="253"/>
      <c r="P478" s="253"/>
      <c r="Q478" s="253"/>
      <c r="R478" s="255"/>
    </row>
    <row r="479" spans="1:18" x14ac:dyDescent="0.25">
      <c r="A479" s="252" t="s">
        <v>38</v>
      </c>
      <c r="B479" s="253"/>
      <c r="C479" s="253"/>
      <c r="D479" s="253"/>
      <c r="E479" s="253"/>
      <c r="F479" s="253"/>
      <c r="G479" s="253"/>
      <c r="H479" s="253"/>
      <c r="I479" s="255"/>
      <c r="J479" s="13" t="s">
        <v>81</v>
      </c>
      <c r="K479" s="260" t="s">
        <v>82</v>
      </c>
      <c r="L479" s="260"/>
      <c r="M479" s="14">
        <v>70</v>
      </c>
      <c r="N479" s="15">
        <v>3.2</v>
      </c>
      <c r="O479" s="15">
        <v>4</v>
      </c>
      <c r="P479" s="15">
        <v>42</v>
      </c>
      <c r="Q479" s="16">
        <v>223</v>
      </c>
      <c r="R479" s="20">
        <v>0.19</v>
      </c>
    </row>
    <row r="480" spans="1:18" x14ac:dyDescent="0.25">
      <c r="A480" s="13" t="s">
        <v>81</v>
      </c>
      <c r="B480" s="260" t="s">
        <v>82</v>
      </c>
      <c r="C480" s="260"/>
      <c r="D480" s="14">
        <v>60</v>
      </c>
      <c r="E480" s="15">
        <v>2.7</v>
      </c>
      <c r="F480" s="15">
        <v>3.3</v>
      </c>
      <c r="G480" s="15">
        <v>37.799999999999997</v>
      </c>
      <c r="H480" s="16">
        <v>190.2</v>
      </c>
      <c r="I480" s="20">
        <v>0.17</v>
      </c>
      <c r="J480" s="76">
        <v>401</v>
      </c>
      <c r="K480" s="280" t="s">
        <v>103</v>
      </c>
      <c r="L480" s="280"/>
      <c r="M480" s="14">
        <v>180</v>
      </c>
      <c r="N480" s="15">
        <v>4.8</v>
      </c>
      <c r="O480" s="15">
        <v>4.5999999999999996</v>
      </c>
      <c r="P480" s="15">
        <v>7.2</v>
      </c>
      <c r="Q480" s="16">
        <v>117.8</v>
      </c>
      <c r="R480" s="20">
        <v>1.56</v>
      </c>
    </row>
    <row r="481" spans="1:18" x14ac:dyDescent="0.25">
      <c r="A481" s="47">
        <v>401</v>
      </c>
      <c r="B481" s="315" t="s">
        <v>103</v>
      </c>
      <c r="C481" s="315"/>
      <c r="D481" s="25">
        <v>150</v>
      </c>
      <c r="E481" s="26">
        <v>4.3</v>
      </c>
      <c r="F481" s="26">
        <v>3.7</v>
      </c>
      <c r="G481" s="26">
        <v>6</v>
      </c>
      <c r="H481" s="27">
        <v>95</v>
      </c>
      <c r="I481" s="28">
        <v>1.3</v>
      </c>
      <c r="J481" s="252" t="s">
        <v>42</v>
      </c>
      <c r="K481" s="253"/>
      <c r="L481" s="253"/>
      <c r="M481" s="253"/>
      <c r="N481" s="253"/>
      <c r="O481" s="253"/>
      <c r="P481" s="253"/>
      <c r="Q481" s="253"/>
      <c r="R481" s="255"/>
    </row>
    <row r="482" spans="1:18" x14ac:dyDescent="0.25">
      <c r="A482" s="252" t="s">
        <v>42</v>
      </c>
      <c r="B482" s="253"/>
      <c r="C482" s="253"/>
      <c r="D482" s="253"/>
      <c r="E482" s="253"/>
      <c r="F482" s="253"/>
      <c r="G482" s="253"/>
      <c r="H482" s="253"/>
      <c r="I482" s="255"/>
      <c r="J482" s="31"/>
      <c r="K482" s="260" t="s">
        <v>211</v>
      </c>
      <c r="L482" s="260"/>
      <c r="M482" s="14">
        <v>30</v>
      </c>
      <c r="N482" s="15">
        <v>0.4</v>
      </c>
      <c r="O482" s="15">
        <v>1.5</v>
      </c>
      <c r="P482" s="15">
        <v>1.9</v>
      </c>
      <c r="Q482" s="16">
        <v>23.6</v>
      </c>
      <c r="R482" s="17">
        <v>2.4</v>
      </c>
    </row>
    <row r="483" spans="1:18" x14ac:dyDescent="0.25">
      <c r="A483" s="31"/>
      <c r="B483" s="260" t="s">
        <v>211</v>
      </c>
      <c r="C483" s="260"/>
      <c r="D483" s="14">
        <v>30</v>
      </c>
      <c r="E483" s="15">
        <v>0.4</v>
      </c>
      <c r="F483" s="15">
        <v>1.5</v>
      </c>
      <c r="G483" s="15">
        <v>1.9</v>
      </c>
      <c r="H483" s="16">
        <v>23.6</v>
      </c>
      <c r="I483" s="17">
        <v>2.4</v>
      </c>
      <c r="J483" s="13">
        <v>251</v>
      </c>
      <c r="K483" s="260" t="s">
        <v>212</v>
      </c>
      <c r="L483" s="260"/>
      <c r="M483" s="14">
        <v>70</v>
      </c>
      <c r="N483" s="15">
        <v>9.6999999999999993</v>
      </c>
      <c r="O483" s="15">
        <v>5.2</v>
      </c>
      <c r="P483" s="15">
        <v>5.9</v>
      </c>
      <c r="Q483" s="16">
        <v>118.5</v>
      </c>
      <c r="R483" s="20">
        <v>0.4</v>
      </c>
    </row>
    <row r="484" spans="1:18" x14ac:dyDescent="0.25">
      <c r="A484" s="13">
        <v>251</v>
      </c>
      <c r="B484" s="260" t="s">
        <v>212</v>
      </c>
      <c r="C484" s="260"/>
      <c r="D484" s="14">
        <v>55</v>
      </c>
      <c r="E484" s="15">
        <v>6.6</v>
      </c>
      <c r="F484" s="15">
        <v>4</v>
      </c>
      <c r="G484" s="15">
        <v>4.5999999999999996</v>
      </c>
      <c r="H484" s="15">
        <v>100.2</v>
      </c>
      <c r="I484" s="17">
        <v>0.3</v>
      </c>
      <c r="J484" s="42">
        <v>315</v>
      </c>
      <c r="K484" s="250" t="s">
        <v>213</v>
      </c>
      <c r="L484" s="249"/>
      <c r="M484" s="14">
        <v>110</v>
      </c>
      <c r="N484" s="16">
        <v>2.5299999999999998</v>
      </c>
      <c r="O484" s="16">
        <v>5.39</v>
      </c>
      <c r="P484" s="16">
        <v>17.100000000000001</v>
      </c>
      <c r="Q484" s="16">
        <v>160.71</v>
      </c>
      <c r="R484" s="20"/>
    </row>
    <row r="485" spans="1:18" x14ac:dyDescent="0.25">
      <c r="A485" s="42">
        <v>315</v>
      </c>
      <c r="B485" s="250" t="s">
        <v>213</v>
      </c>
      <c r="C485" s="249"/>
      <c r="D485" s="14">
        <v>100</v>
      </c>
      <c r="E485" s="15">
        <v>2.2999999999999998</v>
      </c>
      <c r="F485" s="15">
        <v>4.9000000000000004</v>
      </c>
      <c r="G485" s="15">
        <v>15.5</v>
      </c>
      <c r="H485" s="16">
        <v>146.1</v>
      </c>
      <c r="I485" s="21"/>
      <c r="J485" s="13">
        <v>393</v>
      </c>
      <c r="K485" s="260" t="s">
        <v>46</v>
      </c>
      <c r="L485" s="260"/>
      <c r="M485" s="33" t="s">
        <v>280</v>
      </c>
      <c r="N485" s="16">
        <v>0.15</v>
      </c>
      <c r="O485" s="16"/>
      <c r="P485" s="16">
        <v>9.5</v>
      </c>
      <c r="Q485" s="16">
        <v>40.1</v>
      </c>
      <c r="R485" s="20">
        <v>2.5</v>
      </c>
    </row>
    <row r="486" spans="1:18" x14ac:dyDescent="0.25">
      <c r="A486" s="13">
        <v>393</v>
      </c>
      <c r="B486" s="260" t="s">
        <v>46</v>
      </c>
      <c r="C486" s="260"/>
      <c r="D486" s="33" t="s">
        <v>47</v>
      </c>
      <c r="E486" s="16">
        <v>0.11</v>
      </c>
      <c r="F486" s="18"/>
      <c r="G486" s="15">
        <v>8.1999999999999993</v>
      </c>
      <c r="H486" s="16">
        <v>34.6</v>
      </c>
      <c r="I486" s="17">
        <v>2.2000000000000002</v>
      </c>
      <c r="J486" s="13"/>
      <c r="K486" s="260" t="s">
        <v>36</v>
      </c>
      <c r="L486" s="260"/>
      <c r="M486" s="14">
        <v>25</v>
      </c>
      <c r="N486" s="16">
        <v>1.47</v>
      </c>
      <c r="O486" s="16">
        <v>0.45</v>
      </c>
      <c r="P486" s="16">
        <v>13.11</v>
      </c>
      <c r="Q486" s="16">
        <v>59.634889999999999</v>
      </c>
      <c r="R486" s="20"/>
    </row>
    <row r="487" spans="1:18" ht="15.75" thickBot="1" x14ac:dyDescent="0.3">
      <c r="A487" s="13"/>
      <c r="B487" s="260" t="s">
        <v>23</v>
      </c>
      <c r="C487" s="260"/>
      <c r="D487" s="14">
        <v>20</v>
      </c>
      <c r="E487" s="15">
        <v>1.51</v>
      </c>
      <c r="F487" s="16">
        <v>0.54220000000000002</v>
      </c>
      <c r="G487" s="15">
        <v>9.7200000000000006</v>
      </c>
      <c r="H487" s="16">
        <v>48.64</v>
      </c>
      <c r="I487" s="21"/>
      <c r="J487" s="13"/>
      <c r="K487" s="260" t="s">
        <v>23</v>
      </c>
      <c r="L487" s="260"/>
      <c r="M487" s="14">
        <v>20</v>
      </c>
      <c r="N487" s="15">
        <v>1.5</v>
      </c>
      <c r="O487" s="16">
        <v>0.54220000000000002</v>
      </c>
      <c r="P487" s="15">
        <v>9.7200000000000006</v>
      </c>
      <c r="Q487" s="16">
        <v>48.64</v>
      </c>
      <c r="R487" s="21"/>
    </row>
    <row r="488" spans="1:18" ht="24.75" thickBot="1" x14ac:dyDescent="0.3">
      <c r="A488" s="13"/>
      <c r="B488" s="260" t="s">
        <v>36</v>
      </c>
      <c r="C488" s="260"/>
      <c r="D488" s="14">
        <v>20</v>
      </c>
      <c r="E488" s="15">
        <v>1</v>
      </c>
      <c r="F488" s="16">
        <v>0.36</v>
      </c>
      <c r="G488" s="15">
        <v>9.9</v>
      </c>
      <c r="H488" s="16">
        <v>45.6</v>
      </c>
      <c r="I488" s="21"/>
      <c r="J488" s="242" t="s">
        <v>338</v>
      </c>
      <c r="K488" s="238"/>
      <c r="L488" s="238"/>
      <c r="M488" s="238"/>
      <c r="N488" s="238" t="s">
        <v>11</v>
      </c>
      <c r="O488" s="238"/>
      <c r="P488" s="238"/>
      <c r="Q488" s="237" t="s">
        <v>12</v>
      </c>
      <c r="R488" s="34" t="s">
        <v>13</v>
      </c>
    </row>
    <row r="489" spans="1:18" ht="24" x14ac:dyDescent="0.25">
      <c r="A489" s="242" t="s">
        <v>214</v>
      </c>
      <c r="B489" s="238"/>
      <c r="C489" s="238"/>
      <c r="D489" s="238"/>
      <c r="E489" s="238" t="s">
        <v>11</v>
      </c>
      <c r="F489" s="238"/>
      <c r="G489" s="238"/>
      <c r="H489" s="237" t="s">
        <v>12</v>
      </c>
      <c r="I489" s="34" t="s">
        <v>13</v>
      </c>
      <c r="J489" s="243"/>
      <c r="K489" s="244"/>
      <c r="L489" s="244"/>
      <c r="M489" s="244"/>
      <c r="N489" s="35" t="s">
        <v>14</v>
      </c>
      <c r="O489" s="35" t="s">
        <v>15</v>
      </c>
      <c r="P489" s="35" t="s">
        <v>16</v>
      </c>
      <c r="Q489" s="239"/>
      <c r="R489" s="36" t="s">
        <v>17</v>
      </c>
    </row>
    <row r="490" spans="1:18" ht="15.75" thickBot="1" x14ac:dyDescent="0.3">
      <c r="A490" s="243"/>
      <c r="B490" s="244"/>
      <c r="C490" s="244"/>
      <c r="D490" s="244"/>
      <c r="E490" s="35" t="s">
        <v>14</v>
      </c>
      <c r="F490" s="35" t="s">
        <v>15</v>
      </c>
      <c r="G490" s="35" t="s">
        <v>16</v>
      </c>
      <c r="H490" s="239"/>
      <c r="I490" s="36" t="s">
        <v>17</v>
      </c>
      <c r="J490" s="245"/>
      <c r="K490" s="246"/>
      <c r="L490" s="246"/>
      <c r="M490" s="246"/>
      <c r="N490" s="37">
        <f>N487+N486+N485+N484+N483+N482+N480+N479+N477+N476+N475+N474+N473+N472+N471+N470+N468+N466+N465+N464+N463+N462+N461</f>
        <v>64.889999999999986</v>
      </c>
      <c r="O490" s="37">
        <f>O487+O486+O485+O484+O483+O482+O480+O479+O477+O476+O475+O474+O473+O472+O471+O470+O468+O466+O465+O464+O463+O462+O461</f>
        <v>75.330560000000006</v>
      </c>
      <c r="P490" s="37">
        <f>P487+P486+P485+P484+P483+P482+P480+P479+P477+P476+P475+P474+P473+P472+P471+P470+P468+P466+P465+P464+P463+P462+P461</f>
        <v>300.74</v>
      </c>
      <c r="Q490" s="37">
        <f>Q487+Q486+Q485+Q484+Q483+Q482+Q480+Q479+Q477+Q476+Q475+Q474+Q473+Q472+Q471+Q470+Q468+Q466+Q465+Q464+Q463+Q462+Q461</f>
        <v>2261.65978</v>
      </c>
      <c r="R490" s="38">
        <f>R487+R486+R485+R484+R483+R482+R480+R479+R477+R476+R475+R474+R473+R472+R471+R470+R468+R466+R465+R464+R463+R462+R461</f>
        <v>66.52</v>
      </c>
    </row>
    <row r="491" spans="1:18" ht="15.75" thickBot="1" x14ac:dyDescent="0.3">
      <c r="A491" s="245"/>
      <c r="B491" s="246"/>
      <c r="C491" s="246"/>
      <c r="D491" s="246"/>
      <c r="E491" s="37">
        <f>E488+E487+E486+E485+E484+E483+E481+E480+E478+E477+E476+E475+E474+E473+E472+E471+E469+E467+E466+E465+E464+E463+E462</f>
        <v>49.239999999999995</v>
      </c>
      <c r="F491" s="37">
        <f>F488+F487+F486+F485+F484+F483+F481+F480+F478+F477+F476+F475+F474+F473+F472+F471+F469+F467+F466+F465+F464+F463+F462</f>
        <v>57.25160000000001</v>
      </c>
      <c r="G491" s="37">
        <f>G488+G487+G486+G485+G484+G483+G481+G480+G478+G477+G476+G475+G474+G473+G472+G471+G469+G467+G466+G465+G464+G463+G462</f>
        <v>249.92999999999998</v>
      </c>
      <c r="H491" s="37">
        <f>H488+H487+H486+H485+H484+H483+H481+H480+H478+H477+H476+H475+H474+H473+H472+H471+H469+H467+H466+H465+H464+H463+H462</f>
        <v>1809.15</v>
      </c>
      <c r="I491" s="38">
        <f>I488+I487+I486+I485+I484+I483+I481+I480+I478+I477+I476+I475+I474+I473+I472+I471+I469+I467+I466+I465+I464+I463+I462</f>
        <v>60.370000000000005</v>
      </c>
      <c r="J491" s="45"/>
      <c r="K491" s="45"/>
      <c r="L491" s="45"/>
      <c r="M491" s="45"/>
      <c r="N491" s="46"/>
      <c r="O491" s="46"/>
      <c r="P491" s="46"/>
      <c r="Q491" s="46"/>
      <c r="R491" s="46"/>
    </row>
    <row r="492" spans="1:18" ht="15.75" thickBot="1" x14ac:dyDescent="0.3">
      <c r="A492" s="45"/>
      <c r="B492" s="45"/>
      <c r="C492" s="45"/>
      <c r="D492" s="45"/>
      <c r="E492" s="46"/>
      <c r="F492" s="46"/>
      <c r="G492" s="46"/>
      <c r="H492" s="46"/>
      <c r="I492" s="46"/>
      <c r="J492" s="230" t="s">
        <v>339</v>
      </c>
      <c r="K492" s="219"/>
      <c r="L492" s="219"/>
      <c r="M492" s="219"/>
      <c r="N492" s="219"/>
      <c r="O492" s="219"/>
      <c r="P492" s="219"/>
      <c r="Q492" s="219"/>
      <c r="R492" s="231"/>
    </row>
    <row r="493" spans="1:18" x14ac:dyDescent="0.25">
      <c r="A493" s="281" t="s">
        <v>215</v>
      </c>
      <c r="B493" s="282"/>
      <c r="C493" s="282"/>
      <c r="D493" s="282"/>
      <c r="E493" s="282"/>
      <c r="F493" s="282"/>
      <c r="G493" s="282"/>
      <c r="H493" s="282"/>
      <c r="I493" s="283"/>
      <c r="J493" s="1">
        <v>14</v>
      </c>
      <c r="K493" s="5" t="s">
        <v>1</v>
      </c>
      <c r="L493" s="6">
        <v>4</v>
      </c>
      <c r="M493" s="2"/>
      <c r="N493" s="2"/>
      <c r="O493" s="2"/>
      <c r="P493" s="2"/>
      <c r="Q493" s="3"/>
      <c r="R493" s="4"/>
    </row>
    <row r="494" spans="1:18" x14ac:dyDescent="0.25">
      <c r="A494" s="1">
        <v>14</v>
      </c>
      <c r="B494" s="5" t="s">
        <v>1</v>
      </c>
      <c r="C494" s="6">
        <v>4</v>
      </c>
      <c r="D494" s="2"/>
      <c r="E494" s="2"/>
      <c r="F494" s="2"/>
      <c r="G494" s="2"/>
      <c r="H494" s="3"/>
      <c r="I494" s="4"/>
      <c r="J494" s="1"/>
      <c r="K494" s="5" t="s">
        <v>2</v>
      </c>
      <c r="L494" s="6">
        <v>3</v>
      </c>
      <c r="M494" s="2"/>
      <c r="N494" s="2"/>
      <c r="O494" s="2"/>
      <c r="P494" s="2"/>
      <c r="Q494" s="3"/>
      <c r="R494" s="4"/>
    </row>
    <row r="495" spans="1:18" x14ac:dyDescent="0.25">
      <c r="A495" s="1"/>
      <c r="B495" s="5" t="s">
        <v>2</v>
      </c>
      <c r="C495" s="6">
        <v>3</v>
      </c>
      <c r="D495" s="2"/>
      <c r="E495" s="2"/>
      <c r="F495" s="2"/>
      <c r="G495" s="2"/>
      <c r="H495" s="3"/>
      <c r="I495" s="4"/>
      <c r="J495" s="1"/>
      <c r="K495" s="5" t="s">
        <v>3</v>
      </c>
      <c r="L495" s="7" t="s">
        <v>4</v>
      </c>
      <c r="M495" s="262" t="s">
        <v>5</v>
      </c>
      <c r="N495" s="262"/>
      <c r="O495" s="262"/>
      <c r="P495" s="262"/>
      <c r="Q495" s="262"/>
      <c r="R495" s="4"/>
    </row>
    <row r="496" spans="1:18" x14ac:dyDescent="0.25">
      <c r="A496" s="1"/>
      <c r="B496" s="5" t="s">
        <v>3</v>
      </c>
      <c r="C496" s="7" t="s">
        <v>4</v>
      </c>
      <c r="D496" s="262" t="s">
        <v>5</v>
      </c>
      <c r="E496" s="262"/>
      <c r="F496" s="262"/>
      <c r="G496" s="262"/>
      <c r="H496" s="262"/>
      <c r="I496" s="4"/>
      <c r="J496" s="50"/>
      <c r="K496" s="51" t="s">
        <v>6</v>
      </c>
      <c r="L496" s="9" t="s">
        <v>276</v>
      </c>
      <c r="M496" s="7"/>
      <c r="N496" s="7"/>
      <c r="O496" s="7"/>
      <c r="P496" s="7"/>
      <c r="Q496" s="52"/>
      <c r="R496" s="53"/>
    </row>
    <row r="497" spans="1:18" x14ac:dyDescent="0.25">
      <c r="A497" s="50"/>
      <c r="B497" s="51" t="s">
        <v>6</v>
      </c>
      <c r="C497" s="9" t="s">
        <v>7</v>
      </c>
      <c r="D497" s="7"/>
      <c r="E497" s="7"/>
      <c r="F497" s="7"/>
      <c r="G497" s="7"/>
      <c r="H497" s="52"/>
      <c r="I497" s="53"/>
      <c r="J497" s="1"/>
      <c r="K497" s="2"/>
      <c r="L497" s="2"/>
      <c r="M497" s="2"/>
      <c r="N497" s="2"/>
      <c r="O497" s="2"/>
      <c r="P497" s="2"/>
      <c r="Q497" s="3"/>
      <c r="R497" s="4"/>
    </row>
    <row r="498" spans="1:18" ht="25.5" x14ac:dyDescent="0.25">
      <c r="A498" s="1"/>
      <c r="B498" s="2"/>
      <c r="C498" s="2"/>
      <c r="D498" s="2"/>
      <c r="E498" s="2"/>
      <c r="F498" s="2"/>
      <c r="G498" s="2"/>
      <c r="H498" s="3"/>
      <c r="I498" s="4"/>
      <c r="J498" s="233" t="s">
        <v>8</v>
      </c>
      <c r="K498" s="234" t="s">
        <v>9</v>
      </c>
      <c r="L498" s="234"/>
      <c r="M498" s="234" t="s">
        <v>10</v>
      </c>
      <c r="N498" s="234" t="s">
        <v>11</v>
      </c>
      <c r="O498" s="234"/>
      <c r="P498" s="234"/>
      <c r="Q498" s="235" t="s">
        <v>12</v>
      </c>
      <c r="R498" s="12" t="s">
        <v>13</v>
      </c>
    </row>
    <row r="499" spans="1:18" ht="25.5" x14ac:dyDescent="0.25">
      <c r="A499" s="233" t="s">
        <v>8</v>
      </c>
      <c r="B499" s="234" t="s">
        <v>9</v>
      </c>
      <c r="C499" s="234"/>
      <c r="D499" s="234" t="s">
        <v>10</v>
      </c>
      <c r="E499" s="234" t="s">
        <v>11</v>
      </c>
      <c r="F499" s="234"/>
      <c r="G499" s="234"/>
      <c r="H499" s="235" t="s">
        <v>12</v>
      </c>
      <c r="I499" s="12" t="s">
        <v>13</v>
      </c>
      <c r="J499" s="233"/>
      <c r="K499" s="234"/>
      <c r="L499" s="234"/>
      <c r="M499" s="234"/>
      <c r="N499" s="11" t="s">
        <v>14</v>
      </c>
      <c r="O499" s="11" t="s">
        <v>15</v>
      </c>
      <c r="P499" s="11" t="s">
        <v>16</v>
      </c>
      <c r="Q499" s="235"/>
      <c r="R499" s="12" t="s">
        <v>17</v>
      </c>
    </row>
    <row r="500" spans="1:18" x14ac:dyDescent="0.25">
      <c r="A500" s="233"/>
      <c r="B500" s="234"/>
      <c r="C500" s="234"/>
      <c r="D500" s="234"/>
      <c r="E500" s="11" t="s">
        <v>14</v>
      </c>
      <c r="F500" s="11" t="s">
        <v>15</v>
      </c>
      <c r="G500" s="11" t="s">
        <v>16</v>
      </c>
      <c r="H500" s="235"/>
      <c r="I500" s="12" t="s">
        <v>17</v>
      </c>
      <c r="J500" s="252" t="s">
        <v>18</v>
      </c>
      <c r="K500" s="253"/>
      <c r="L500" s="253"/>
      <c r="M500" s="253"/>
      <c r="N500" s="253"/>
      <c r="O500" s="253"/>
      <c r="P500" s="253"/>
      <c r="Q500" s="253"/>
      <c r="R500" s="255"/>
    </row>
    <row r="501" spans="1:18" x14ac:dyDescent="0.25">
      <c r="A501" s="252" t="s">
        <v>18</v>
      </c>
      <c r="B501" s="253"/>
      <c r="C501" s="253"/>
      <c r="D501" s="253"/>
      <c r="E501" s="253"/>
      <c r="F501" s="253"/>
      <c r="G501" s="253"/>
      <c r="H501" s="253"/>
      <c r="I501" s="255"/>
      <c r="J501" s="13">
        <v>212</v>
      </c>
      <c r="K501" s="260" t="s">
        <v>216</v>
      </c>
      <c r="L501" s="260"/>
      <c r="M501" s="14">
        <v>110</v>
      </c>
      <c r="N501" s="15">
        <v>8.8000000000000007</v>
      </c>
      <c r="O501" s="15">
        <v>10.5</v>
      </c>
      <c r="P501" s="15">
        <v>20.2</v>
      </c>
      <c r="Q501" s="16">
        <v>200.81</v>
      </c>
      <c r="R501" s="20">
        <v>0.12</v>
      </c>
    </row>
    <row r="502" spans="1:18" x14ac:dyDescent="0.25">
      <c r="A502" s="13">
        <v>212</v>
      </c>
      <c r="B502" s="260" t="s">
        <v>216</v>
      </c>
      <c r="C502" s="260"/>
      <c r="D502" s="14">
        <v>90</v>
      </c>
      <c r="E502" s="15">
        <v>7.24</v>
      </c>
      <c r="F502" s="15">
        <v>8.6</v>
      </c>
      <c r="G502" s="15">
        <v>16.5</v>
      </c>
      <c r="H502" s="16">
        <v>164.3</v>
      </c>
      <c r="I502" s="17">
        <v>0.1</v>
      </c>
      <c r="J502" s="13"/>
      <c r="K502" s="260" t="s">
        <v>23</v>
      </c>
      <c r="L502" s="260"/>
      <c r="M502" s="14">
        <v>30</v>
      </c>
      <c r="N502" s="15">
        <v>2.9</v>
      </c>
      <c r="O502" s="16">
        <v>1.01</v>
      </c>
      <c r="P502" s="16">
        <v>15.6</v>
      </c>
      <c r="Q502" s="16">
        <v>79.099999999999994</v>
      </c>
      <c r="R502" s="20"/>
    </row>
    <row r="503" spans="1:18" x14ac:dyDescent="0.25">
      <c r="A503" s="13"/>
      <c r="B503" s="260" t="s">
        <v>23</v>
      </c>
      <c r="C503" s="260"/>
      <c r="D503" s="14">
        <v>20</v>
      </c>
      <c r="E503" s="15">
        <v>1.54</v>
      </c>
      <c r="F503" s="16">
        <v>0.54220000000000002</v>
      </c>
      <c r="G503" s="15">
        <v>9.7200000000000006</v>
      </c>
      <c r="H503" s="16">
        <v>48.64</v>
      </c>
      <c r="I503" s="21"/>
      <c r="J503" s="31" t="s">
        <v>105</v>
      </c>
      <c r="K503" s="260" t="s">
        <v>106</v>
      </c>
      <c r="L503" s="260"/>
      <c r="M503" s="14">
        <v>180</v>
      </c>
      <c r="N503" s="15">
        <v>1.5</v>
      </c>
      <c r="O503" s="15">
        <v>1.6355</v>
      </c>
      <c r="P503" s="15">
        <v>12.1477</v>
      </c>
      <c r="Q503" s="16">
        <v>64.2</v>
      </c>
      <c r="R503" s="20">
        <v>4.5999999999999996</v>
      </c>
    </row>
    <row r="504" spans="1:18" x14ac:dyDescent="0.25">
      <c r="A504" s="31" t="s">
        <v>105</v>
      </c>
      <c r="B504" s="260" t="s">
        <v>106</v>
      </c>
      <c r="C504" s="260"/>
      <c r="D504" s="14">
        <v>150</v>
      </c>
      <c r="E504" s="15">
        <v>1</v>
      </c>
      <c r="F504" s="15">
        <v>1.2</v>
      </c>
      <c r="G504" s="15">
        <v>9.1999999999999993</v>
      </c>
      <c r="H504" s="16">
        <v>52.4</v>
      </c>
      <c r="I504" s="17">
        <v>3.8</v>
      </c>
      <c r="J504" s="13"/>
      <c r="K504" s="250"/>
      <c r="L504" s="249"/>
      <c r="M504" s="14"/>
      <c r="N504" s="15"/>
      <c r="O504" s="15"/>
      <c r="P504" s="15"/>
      <c r="Q504" s="16"/>
      <c r="R504" s="23"/>
    </row>
    <row r="505" spans="1:18" x14ac:dyDescent="0.25">
      <c r="A505" s="13"/>
      <c r="B505" s="250"/>
      <c r="C505" s="249"/>
      <c r="D505" s="14"/>
      <c r="E505" s="15"/>
      <c r="F505" s="48"/>
      <c r="G505" s="16"/>
      <c r="H505" s="16"/>
      <c r="I505" s="20"/>
      <c r="J505" s="252" t="s">
        <v>26</v>
      </c>
      <c r="K505" s="253"/>
      <c r="L505" s="253"/>
      <c r="M505" s="253"/>
      <c r="N505" s="253"/>
      <c r="O505" s="253"/>
      <c r="P505" s="253"/>
      <c r="Q505" s="253"/>
      <c r="R505" s="255"/>
    </row>
    <row r="506" spans="1:18" x14ac:dyDescent="0.25">
      <c r="A506" s="252" t="s">
        <v>26</v>
      </c>
      <c r="B506" s="253"/>
      <c r="C506" s="253"/>
      <c r="D506" s="253"/>
      <c r="E506" s="253"/>
      <c r="F506" s="253"/>
      <c r="G506" s="253"/>
      <c r="H506" s="253"/>
      <c r="I506" s="255"/>
      <c r="J506" s="22" t="s">
        <v>27</v>
      </c>
      <c r="K506" s="260" t="s">
        <v>54</v>
      </c>
      <c r="L506" s="260"/>
      <c r="M506" s="14">
        <v>100</v>
      </c>
      <c r="N506" s="15">
        <v>0.1</v>
      </c>
      <c r="O506" s="18"/>
      <c r="P506" s="15">
        <v>10.3</v>
      </c>
      <c r="Q506" s="16">
        <v>42</v>
      </c>
      <c r="R506" s="17">
        <v>0.8</v>
      </c>
    </row>
    <row r="507" spans="1:18" x14ac:dyDescent="0.25">
      <c r="A507" s="22" t="s">
        <v>27</v>
      </c>
      <c r="B507" s="260" t="s">
        <v>54</v>
      </c>
      <c r="C507" s="260"/>
      <c r="D507" s="14">
        <v>100</v>
      </c>
      <c r="E507" s="15">
        <v>0.1</v>
      </c>
      <c r="F507" s="18"/>
      <c r="G507" s="15">
        <v>10.3</v>
      </c>
      <c r="H507" s="16">
        <v>42</v>
      </c>
      <c r="I507" s="17">
        <v>0.8</v>
      </c>
      <c r="J507" s="261" t="s">
        <v>29</v>
      </c>
      <c r="K507" s="256"/>
      <c r="L507" s="256"/>
      <c r="M507" s="256"/>
      <c r="N507" s="256"/>
      <c r="O507" s="256"/>
      <c r="P507" s="256"/>
      <c r="Q507" s="256"/>
      <c r="R507" s="257"/>
    </row>
    <row r="508" spans="1:18" x14ac:dyDescent="0.25">
      <c r="A508" s="261" t="s">
        <v>29</v>
      </c>
      <c r="B508" s="256"/>
      <c r="C508" s="256"/>
      <c r="D508" s="256"/>
      <c r="E508" s="256"/>
      <c r="F508" s="256"/>
      <c r="G508" s="256"/>
      <c r="H508" s="256"/>
      <c r="I508" s="257"/>
      <c r="J508" s="49" t="s">
        <v>217</v>
      </c>
      <c r="K508" s="260" t="s">
        <v>218</v>
      </c>
      <c r="L508" s="260"/>
      <c r="M508" s="25">
        <v>60</v>
      </c>
      <c r="N508" s="27">
        <v>0.45</v>
      </c>
      <c r="O508" s="26">
        <v>5.7</v>
      </c>
      <c r="P508" s="26">
        <v>2.1</v>
      </c>
      <c r="Q508" s="26">
        <v>83.1</v>
      </c>
      <c r="R508" s="32">
        <v>11.3</v>
      </c>
    </row>
    <row r="509" spans="1:18" x14ac:dyDescent="0.25">
      <c r="A509" s="49" t="s">
        <v>217</v>
      </c>
      <c r="B509" s="260" t="s">
        <v>218</v>
      </c>
      <c r="C509" s="260"/>
      <c r="D509" s="14">
        <v>40</v>
      </c>
      <c r="E509" s="15">
        <v>0.34</v>
      </c>
      <c r="F509" s="15">
        <v>3.8</v>
      </c>
      <c r="G509" s="15">
        <v>1.4</v>
      </c>
      <c r="H509" s="16">
        <v>55.4</v>
      </c>
      <c r="I509" s="17">
        <v>7.5</v>
      </c>
      <c r="J509" s="49" t="s">
        <v>32</v>
      </c>
      <c r="K509" s="228" t="s">
        <v>33</v>
      </c>
      <c r="L509" s="228"/>
      <c r="M509" s="25">
        <v>200</v>
      </c>
      <c r="N509" s="26">
        <v>4.2</v>
      </c>
      <c r="O509" s="26">
        <v>3.7</v>
      </c>
      <c r="P509" s="26">
        <v>14.1</v>
      </c>
      <c r="Q509" s="27">
        <v>102.5</v>
      </c>
      <c r="R509" s="32">
        <v>5.5</v>
      </c>
    </row>
    <row r="510" spans="1:18" x14ac:dyDescent="0.25">
      <c r="A510" s="13" t="s">
        <v>32</v>
      </c>
      <c r="B510" s="260" t="s">
        <v>33</v>
      </c>
      <c r="C510" s="250"/>
      <c r="D510" s="14">
        <v>165</v>
      </c>
      <c r="E510" s="29">
        <v>2.84</v>
      </c>
      <c r="F510" s="15">
        <v>3.1</v>
      </c>
      <c r="G510" s="15">
        <v>10.9</v>
      </c>
      <c r="H510" s="16">
        <v>80.22</v>
      </c>
      <c r="I510" s="17">
        <v>4.5</v>
      </c>
      <c r="J510" s="30">
        <v>302</v>
      </c>
      <c r="K510" s="228" t="s">
        <v>340</v>
      </c>
      <c r="L510" s="228"/>
      <c r="M510" s="25">
        <v>180</v>
      </c>
      <c r="N510" s="26">
        <v>9.6</v>
      </c>
      <c r="O510" s="26">
        <v>2.8</v>
      </c>
      <c r="P510" s="26">
        <v>16.100000000000001</v>
      </c>
      <c r="Q510" s="27">
        <v>122.3</v>
      </c>
      <c r="R510" s="32">
        <v>8.8699999999999992</v>
      </c>
    </row>
    <row r="511" spans="1:18" x14ac:dyDescent="0.25">
      <c r="A511" s="30">
        <v>302</v>
      </c>
      <c r="B511" s="228" t="s">
        <v>79</v>
      </c>
      <c r="C511" s="228"/>
      <c r="D511" s="25">
        <v>170</v>
      </c>
      <c r="E511" s="26">
        <v>9.24</v>
      </c>
      <c r="F511" s="26">
        <v>2.4</v>
      </c>
      <c r="G511" s="26">
        <v>15.75</v>
      </c>
      <c r="H511" s="27">
        <v>119.79</v>
      </c>
      <c r="I511" s="32">
        <v>8.3800000000000008</v>
      </c>
      <c r="J511" s="13">
        <v>376</v>
      </c>
      <c r="K511" s="260" t="s">
        <v>219</v>
      </c>
      <c r="L511" s="260"/>
      <c r="M511" s="14">
        <v>180</v>
      </c>
      <c r="N511" s="16">
        <v>0.96</v>
      </c>
      <c r="O511" s="16">
        <v>0.12</v>
      </c>
      <c r="P511" s="16">
        <v>17.28</v>
      </c>
      <c r="Q511" s="16">
        <v>75.239999999999995</v>
      </c>
      <c r="R511" s="20">
        <v>10.8</v>
      </c>
    </row>
    <row r="512" spans="1:18" x14ac:dyDescent="0.25">
      <c r="A512" s="30">
        <v>376</v>
      </c>
      <c r="B512" s="228" t="s">
        <v>219</v>
      </c>
      <c r="C512" s="228"/>
      <c r="D512" s="25">
        <v>150</v>
      </c>
      <c r="E512" s="26">
        <v>0.84</v>
      </c>
      <c r="F512" s="26">
        <v>0.1</v>
      </c>
      <c r="G512" s="26">
        <v>14.4</v>
      </c>
      <c r="H512" s="27">
        <v>62.7</v>
      </c>
      <c r="I512" s="28">
        <v>9</v>
      </c>
      <c r="J512" s="13"/>
      <c r="K512" s="260" t="s">
        <v>23</v>
      </c>
      <c r="L512" s="260"/>
      <c r="M512" s="14">
        <v>30</v>
      </c>
      <c r="N512" s="15">
        <v>2.9</v>
      </c>
      <c r="O512" s="16">
        <v>1.01</v>
      </c>
      <c r="P512" s="16">
        <v>15.6</v>
      </c>
      <c r="Q512" s="16">
        <v>79.099999999999994</v>
      </c>
      <c r="R512" s="20"/>
    </row>
    <row r="513" spans="1:18" x14ac:dyDescent="0.25">
      <c r="A513" s="13"/>
      <c r="B513" s="250" t="s">
        <v>23</v>
      </c>
      <c r="C513" s="249"/>
      <c r="D513" s="14">
        <v>20</v>
      </c>
      <c r="E513" s="15">
        <v>1.54</v>
      </c>
      <c r="F513" s="16">
        <v>0.54220000000000002</v>
      </c>
      <c r="G513" s="15">
        <v>9.7200000000000006</v>
      </c>
      <c r="H513" s="16">
        <v>48.64</v>
      </c>
      <c r="I513" s="21"/>
      <c r="J513" s="13"/>
      <c r="K513" s="260" t="s">
        <v>36</v>
      </c>
      <c r="L513" s="260"/>
      <c r="M513" s="14">
        <v>25</v>
      </c>
      <c r="N513" s="16">
        <v>1.47</v>
      </c>
      <c r="O513" s="16">
        <v>0.45</v>
      </c>
      <c r="P513" s="16">
        <v>13.11</v>
      </c>
      <c r="Q513" s="16">
        <v>59.634889999999999</v>
      </c>
      <c r="R513" s="20"/>
    </row>
    <row r="514" spans="1:18" x14ac:dyDescent="0.25">
      <c r="A514" s="13"/>
      <c r="B514" s="260" t="s">
        <v>36</v>
      </c>
      <c r="C514" s="260"/>
      <c r="D514" s="14">
        <v>20</v>
      </c>
      <c r="E514" s="15">
        <v>1</v>
      </c>
      <c r="F514" s="16">
        <v>0.36</v>
      </c>
      <c r="G514" s="15">
        <v>9.9</v>
      </c>
      <c r="H514" s="16">
        <v>45.6</v>
      </c>
      <c r="I514" s="21"/>
      <c r="J514" s="252" t="s">
        <v>38</v>
      </c>
      <c r="K514" s="253"/>
      <c r="L514" s="253"/>
      <c r="M514" s="253"/>
      <c r="N514" s="253"/>
      <c r="O514" s="253"/>
      <c r="P514" s="253"/>
      <c r="Q514" s="253"/>
      <c r="R514" s="255"/>
    </row>
    <row r="515" spans="1:18" x14ac:dyDescent="0.25">
      <c r="A515" s="252" t="s">
        <v>38</v>
      </c>
      <c r="B515" s="253"/>
      <c r="C515" s="253"/>
      <c r="D515" s="253"/>
      <c r="E515" s="253"/>
      <c r="F515" s="253"/>
      <c r="G515" s="253"/>
      <c r="H515" s="253"/>
      <c r="I515" s="255"/>
      <c r="J515" s="31" t="s">
        <v>220</v>
      </c>
      <c r="K515" s="260" t="s">
        <v>221</v>
      </c>
      <c r="L515" s="260"/>
      <c r="M515" s="14">
        <v>70</v>
      </c>
      <c r="N515" s="15">
        <v>5.2</v>
      </c>
      <c r="O515" s="15">
        <v>9.1</v>
      </c>
      <c r="P515" s="15">
        <v>42.14</v>
      </c>
      <c r="Q515" s="16">
        <v>277</v>
      </c>
      <c r="R515" s="20">
        <v>0</v>
      </c>
    </row>
    <row r="516" spans="1:18" x14ac:dyDescent="0.25">
      <c r="A516" s="13" t="s">
        <v>220</v>
      </c>
      <c r="B516" s="260" t="s">
        <v>221</v>
      </c>
      <c r="C516" s="260"/>
      <c r="D516" s="14">
        <v>50</v>
      </c>
      <c r="E516" s="15">
        <v>3.74</v>
      </c>
      <c r="F516" s="15">
        <v>6.5</v>
      </c>
      <c r="G516" s="15">
        <v>30.1</v>
      </c>
      <c r="H516" s="16">
        <v>196.1</v>
      </c>
      <c r="I516" s="17">
        <v>2.2999999999999998</v>
      </c>
      <c r="J516" s="19">
        <v>401</v>
      </c>
      <c r="K516" s="260" t="s">
        <v>132</v>
      </c>
      <c r="L516" s="260"/>
      <c r="M516" s="14">
        <v>180</v>
      </c>
      <c r="N516" s="15">
        <v>5.3</v>
      </c>
      <c r="O516" s="15">
        <v>4.5999999999999996</v>
      </c>
      <c r="P516" s="15">
        <v>18.5</v>
      </c>
      <c r="Q516" s="15">
        <v>138.6</v>
      </c>
      <c r="R516" s="20">
        <v>1.32</v>
      </c>
    </row>
    <row r="517" spans="1:18" x14ac:dyDescent="0.25">
      <c r="A517" s="19">
        <v>401</v>
      </c>
      <c r="B517" s="260" t="s">
        <v>132</v>
      </c>
      <c r="C517" s="260"/>
      <c r="D517" s="14">
        <v>150</v>
      </c>
      <c r="E517" s="15">
        <v>4.34</v>
      </c>
      <c r="F517" s="15">
        <v>3.7</v>
      </c>
      <c r="G517" s="15">
        <v>15.2</v>
      </c>
      <c r="H517" s="16">
        <v>113</v>
      </c>
      <c r="I517" s="17">
        <v>1.1000000000000001</v>
      </c>
      <c r="J517" s="252" t="s">
        <v>42</v>
      </c>
      <c r="K517" s="253"/>
      <c r="L517" s="253"/>
      <c r="M517" s="253"/>
      <c r="N517" s="253"/>
      <c r="O517" s="253"/>
      <c r="P517" s="253"/>
      <c r="Q517" s="253"/>
      <c r="R517" s="255"/>
    </row>
    <row r="518" spans="1:18" x14ac:dyDescent="0.25">
      <c r="A518" s="252" t="s">
        <v>42</v>
      </c>
      <c r="B518" s="253"/>
      <c r="C518" s="253"/>
      <c r="D518" s="253"/>
      <c r="E518" s="253"/>
      <c r="F518" s="253"/>
      <c r="G518" s="253"/>
      <c r="H518" s="253"/>
      <c r="I518" s="255"/>
      <c r="J518" s="13">
        <v>291</v>
      </c>
      <c r="K518" s="250" t="s">
        <v>145</v>
      </c>
      <c r="L518" s="249"/>
      <c r="M518" s="14">
        <v>160</v>
      </c>
      <c r="N518" s="15">
        <v>10.4</v>
      </c>
      <c r="O518" s="15">
        <v>16.600000000000001</v>
      </c>
      <c r="P518" s="15">
        <v>24.3</v>
      </c>
      <c r="Q518" s="16">
        <v>298.5</v>
      </c>
      <c r="R518" s="20">
        <v>6.4</v>
      </c>
    </row>
    <row r="519" spans="1:18" x14ac:dyDescent="0.25">
      <c r="A519" s="13">
        <v>291</v>
      </c>
      <c r="B519" s="260" t="s">
        <v>145</v>
      </c>
      <c r="C519" s="260"/>
      <c r="D519" s="14">
        <v>130</v>
      </c>
      <c r="E519" s="15">
        <v>9.6</v>
      </c>
      <c r="F519" s="15">
        <v>14.7</v>
      </c>
      <c r="G519" s="15">
        <v>19.8</v>
      </c>
      <c r="H519" s="16">
        <v>263</v>
      </c>
      <c r="I519" s="17">
        <v>5.2</v>
      </c>
      <c r="J519" s="30"/>
      <c r="K519" s="209" t="s">
        <v>158</v>
      </c>
      <c r="L519" s="210"/>
      <c r="M519" s="25">
        <v>25</v>
      </c>
      <c r="N519" s="27">
        <v>0.25</v>
      </c>
      <c r="O519" s="27">
        <v>2.5000000000000001E-2</v>
      </c>
      <c r="P519" s="27">
        <v>0.62</v>
      </c>
      <c r="Q519" s="27">
        <v>3.5</v>
      </c>
      <c r="R519" s="32">
        <v>2.5</v>
      </c>
    </row>
    <row r="520" spans="1:18" x14ac:dyDescent="0.25">
      <c r="A520" s="49"/>
      <c r="B520" s="209" t="s">
        <v>158</v>
      </c>
      <c r="C520" s="210"/>
      <c r="D520" s="25">
        <v>20</v>
      </c>
      <c r="E520" s="26">
        <v>0.3</v>
      </c>
      <c r="F520" s="27">
        <v>0.04</v>
      </c>
      <c r="G520" s="26">
        <v>0.5</v>
      </c>
      <c r="H520" s="27">
        <v>3.85</v>
      </c>
      <c r="I520" s="28">
        <v>2</v>
      </c>
      <c r="J520" s="13">
        <v>392</v>
      </c>
      <c r="K520" s="250" t="s">
        <v>67</v>
      </c>
      <c r="L520" s="249"/>
      <c r="M520" s="33" t="s">
        <v>286</v>
      </c>
      <c r="N520" s="15">
        <v>1.2</v>
      </c>
      <c r="O520" s="15">
        <v>1.548</v>
      </c>
      <c r="P520" s="15">
        <v>12</v>
      </c>
      <c r="Q520" s="15">
        <v>64</v>
      </c>
      <c r="R520" s="20">
        <v>1.3</v>
      </c>
    </row>
    <row r="521" spans="1:18" x14ac:dyDescent="0.25">
      <c r="A521" s="13">
        <v>392</v>
      </c>
      <c r="B521" s="260" t="s">
        <v>67</v>
      </c>
      <c r="C521" s="260"/>
      <c r="D521" s="33" t="s">
        <v>68</v>
      </c>
      <c r="E521" s="15">
        <v>1</v>
      </c>
      <c r="F521" s="15">
        <v>1.2</v>
      </c>
      <c r="G521" s="15">
        <v>9.1999999999999993</v>
      </c>
      <c r="H521" s="16">
        <v>52.4</v>
      </c>
      <c r="I521" s="17">
        <v>1.1000000000000001</v>
      </c>
      <c r="J521" s="13"/>
      <c r="K521" s="260" t="s">
        <v>36</v>
      </c>
      <c r="L521" s="260"/>
      <c r="M521" s="14">
        <v>25</v>
      </c>
      <c r="N521" s="16">
        <v>1.47</v>
      </c>
      <c r="O521" s="16">
        <v>0.45</v>
      </c>
      <c r="P521" s="16">
        <v>13.11</v>
      </c>
      <c r="Q521" s="16">
        <v>59.634889999999999</v>
      </c>
      <c r="R521" s="20"/>
    </row>
    <row r="522" spans="1:18" ht="15.75" thickBot="1" x14ac:dyDescent="0.3">
      <c r="A522" s="13"/>
      <c r="B522" s="260" t="s">
        <v>23</v>
      </c>
      <c r="C522" s="260"/>
      <c r="D522" s="14">
        <v>20</v>
      </c>
      <c r="E522" s="15">
        <v>1.51</v>
      </c>
      <c r="F522" s="16">
        <v>0.54220000000000002</v>
      </c>
      <c r="G522" s="15">
        <v>9.7200000000000006</v>
      </c>
      <c r="H522" s="16">
        <v>48.64</v>
      </c>
      <c r="I522" s="21"/>
      <c r="J522" s="13"/>
      <c r="K522" s="260" t="s">
        <v>23</v>
      </c>
      <c r="L522" s="260"/>
      <c r="M522" s="14">
        <v>20</v>
      </c>
      <c r="N522" s="15">
        <v>1.5</v>
      </c>
      <c r="O522" s="16">
        <v>0.54220000000000002</v>
      </c>
      <c r="P522" s="15">
        <v>9.7200000000000006</v>
      </c>
      <c r="Q522" s="16">
        <v>48.64</v>
      </c>
      <c r="R522" s="21"/>
    </row>
    <row r="523" spans="1:18" ht="24.75" thickBot="1" x14ac:dyDescent="0.3">
      <c r="A523" s="13"/>
      <c r="B523" s="260" t="s">
        <v>36</v>
      </c>
      <c r="C523" s="260"/>
      <c r="D523" s="14">
        <v>20</v>
      </c>
      <c r="E523" s="15">
        <v>1</v>
      </c>
      <c r="F523" s="16">
        <v>0.36</v>
      </c>
      <c r="G523" s="15">
        <v>9.9</v>
      </c>
      <c r="H523" s="16">
        <v>45.6</v>
      </c>
      <c r="I523" s="21"/>
      <c r="J523" s="242" t="s">
        <v>341</v>
      </c>
      <c r="K523" s="238"/>
      <c r="L523" s="238"/>
      <c r="M523" s="238"/>
      <c r="N523" s="238" t="s">
        <v>11</v>
      </c>
      <c r="O523" s="238"/>
      <c r="P523" s="238"/>
      <c r="Q523" s="237" t="s">
        <v>12</v>
      </c>
      <c r="R523" s="34" t="s">
        <v>13</v>
      </c>
    </row>
    <row r="524" spans="1:18" ht="24" x14ac:dyDescent="0.25">
      <c r="A524" s="242" t="s">
        <v>222</v>
      </c>
      <c r="B524" s="238"/>
      <c r="C524" s="238"/>
      <c r="D524" s="238"/>
      <c r="E524" s="238" t="s">
        <v>11</v>
      </c>
      <c r="F524" s="238"/>
      <c r="G524" s="238"/>
      <c r="H524" s="237" t="s">
        <v>12</v>
      </c>
      <c r="I524" s="34" t="s">
        <v>13</v>
      </c>
      <c r="J524" s="243"/>
      <c r="K524" s="244"/>
      <c r="L524" s="244"/>
      <c r="M524" s="244"/>
      <c r="N524" s="35" t="s">
        <v>14</v>
      </c>
      <c r="O524" s="35" t="s">
        <v>15</v>
      </c>
      <c r="P524" s="35" t="s">
        <v>16</v>
      </c>
      <c r="Q524" s="239"/>
      <c r="R524" s="36" t="s">
        <v>17</v>
      </c>
    </row>
    <row r="525" spans="1:18" ht="15.75" thickBot="1" x14ac:dyDescent="0.3">
      <c r="A525" s="243"/>
      <c r="B525" s="244"/>
      <c r="C525" s="244"/>
      <c r="D525" s="244"/>
      <c r="E525" s="35" t="s">
        <v>14</v>
      </c>
      <c r="F525" s="35" t="s">
        <v>15</v>
      </c>
      <c r="G525" s="35" t="s">
        <v>16</v>
      </c>
      <c r="H525" s="239"/>
      <c r="I525" s="36" t="s">
        <v>17</v>
      </c>
      <c r="J525" s="245"/>
      <c r="K525" s="246"/>
      <c r="L525" s="246"/>
      <c r="M525" s="246"/>
      <c r="N525" s="37">
        <f>N522+N521+N520+N519+N518+N516+N515+N513+N512+N511+N510+N509+N508+N506+N504+N503+N502+N501</f>
        <v>58.2</v>
      </c>
      <c r="O525" s="37">
        <f>O522+O521+O520+O519+O518+O516+O515+O513+O512+O511+O510+O509+O508+O506+O504+O503+O502+O501</f>
        <v>59.790700000000001</v>
      </c>
      <c r="P525" s="37">
        <f>P522+P521+P520+P519+P518+P516+P515+P513+P512+P511+P510+P509+P508+P506+P504+P503+P502+P501</f>
        <v>256.92770000000002</v>
      </c>
      <c r="Q525" s="37">
        <f>Q522+Q521+Q520+Q519+Q518+Q516+Q515+Q513+Q512+Q511+Q510+Q509+Q508+Q506+Q504+Q503+Q502+Q501</f>
        <v>1797.8597799999998</v>
      </c>
      <c r="R525" s="38">
        <f>R522+R521+R520+R519+R518+R516+R515+R513+R512+R511+R510+R509+R508+R506+R504+R503+R502+R501</f>
        <v>53.509999999999991</v>
      </c>
    </row>
    <row r="526" spans="1:18" ht="15.75" thickBot="1" x14ac:dyDescent="0.3">
      <c r="A526" s="245"/>
      <c r="B526" s="246"/>
      <c r="C526" s="246"/>
      <c r="D526" s="246"/>
      <c r="E526" s="37">
        <f>E523+E522+E521+E520+E519+E517+E516+E514+E513+E512+E511+E510+E509+E507+E505+E504+E503+E502</f>
        <v>47.170000000000009</v>
      </c>
      <c r="F526" s="37">
        <f>F523+F522+F521+F520+F519+F517+F516+F514+F513+F512+F511+F510+F509+F507+F505+F504+F503+F502</f>
        <v>47.686599999999999</v>
      </c>
      <c r="G526" s="37">
        <f>G523+G522+G521+G520+G519+G517+G516+G514+G513+G512+G511+G510+G509+G507+G505+G504+G503+G502</f>
        <v>202.21000000000004</v>
      </c>
      <c r="H526" s="37">
        <f>H523+H522+H521+H520+H519+H517+H516+H514+H513+H512+H511+H510+H509+H507+H505+H504+H503+H502</f>
        <v>1442.2800000000002</v>
      </c>
      <c r="I526" s="38">
        <f>I523+I522+I521+I520+I519+I517+I516+I514+I513+I512+I511+I510+I509+I507+I505+I504+I503+I502</f>
        <v>45.779999999999994</v>
      </c>
      <c r="J526" s="45"/>
      <c r="K526" s="45"/>
      <c r="L526" s="45"/>
      <c r="M526" s="45"/>
      <c r="N526" s="46"/>
      <c r="O526" s="46"/>
      <c r="P526" s="46"/>
      <c r="Q526" s="46"/>
      <c r="R526" s="46"/>
    </row>
    <row r="527" spans="1:18" ht="15.75" thickBot="1" x14ac:dyDescent="0.3">
      <c r="A527" s="45"/>
      <c r="B527" s="45"/>
      <c r="C527" s="45"/>
      <c r="D527" s="45"/>
      <c r="E527" s="46"/>
      <c r="F527" s="46"/>
      <c r="G527" s="46"/>
      <c r="H527" s="46"/>
      <c r="I527" s="46"/>
      <c r="J527" s="230" t="s">
        <v>342</v>
      </c>
      <c r="K527" s="219"/>
      <c r="L527" s="219"/>
      <c r="M527" s="219"/>
      <c r="N527" s="219"/>
      <c r="O527" s="219"/>
      <c r="P527" s="219"/>
      <c r="Q527" s="219"/>
      <c r="R527" s="231"/>
    </row>
    <row r="528" spans="1:18" x14ac:dyDescent="0.25">
      <c r="A528" s="281" t="s">
        <v>223</v>
      </c>
      <c r="B528" s="282"/>
      <c r="C528" s="282"/>
      <c r="D528" s="282"/>
      <c r="E528" s="282"/>
      <c r="F528" s="282"/>
      <c r="G528" s="282"/>
      <c r="H528" s="282"/>
      <c r="I528" s="283"/>
      <c r="J528" s="1">
        <v>15</v>
      </c>
      <c r="K528" s="5" t="s">
        <v>1</v>
      </c>
      <c r="L528" s="6">
        <v>5</v>
      </c>
      <c r="M528" s="2"/>
      <c r="N528" s="2"/>
      <c r="O528" s="2"/>
      <c r="P528" s="2"/>
      <c r="Q528" s="3"/>
      <c r="R528" s="4"/>
    </row>
    <row r="529" spans="1:18" x14ac:dyDescent="0.25">
      <c r="A529" s="1">
        <v>15</v>
      </c>
      <c r="B529" s="5" t="s">
        <v>1</v>
      </c>
      <c r="C529" s="6">
        <v>5</v>
      </c>
      <c r="D529" s="2"/>
      <c r="E529" s="2"/>
      <c r="F529" s="2"/>
      <c r="G529" s="2"/>
      <c r="H529" s="3"/>
      <c r="I529" s="4"/>
      <c r="J529" s="1"/>
      <c r="K529" s="5" t="s">
        <v>2</v>
      </c>
      <c r="L529" s="6">
        <v>3</v>
      </c>
      <c r="M529" s="2"/>
      <c r="N529" s="2"/>
      <c r="O529" s="2"/>
      <c r="P529" s="2"/>
      <c r="Q529" s="3"/>
      <c r="R529" s="4"/>
    </row>
    <row r="530" spans="1:18" x14ac:dyDescent="0.25">
      <c r="A530" s="1"/>
      <c r="B530" s="5" t="s">
        <v>2</v>
      </c>
      <c r="C530" s="6">
        <v>3</v>
      </c>
      <c r="D530" s="2"/>
      <c r="E530" s="2"/>
      <c r="F530" s="2"/>
      <c r="G530" s="2"/>
      <c r="H530" s="3"/>
      <c r="I530" s="4"/>
      <c r="J530" s="1"/>
      <c r="K530" s="5" t="s">
        <v>3</v>
      </c>
      <c r="L530" s="7" t="s">
        <v>4</v>
      </c>
      <c r="M530" s="262" t="s">
        <v>5</v>
      </c>
      <c r="N530" s="262"/>
      <c r="O530" s="262"/>
      <c r="P530" s="262"/>
      <c r="Q530" s="262"/>
      <c r="R530" s="4"/>
    </row>
    <row r="531" spans="1:18" x14ac:dyDescent="0.25">
      <c r="A531" s="1"/>
      <c r="B531" s="5" t="s">
        <v>3</v>
      </c>
      <c r="C531" s="7" t="s">
        <v>4</v>
      </c>
      <c r="D531" s="262" t="s">
        <v>5</v>
      </c>
      <c r="E531" s="262"/>
      <c r="F531" s="262"/>
      <c r="G531" s="262"/>
      <c r="H531" s="262"/>
      <c r="I531" s="4"/>
      <c r="J531" s="50"/>
      <c r="K531" s="51" t="s">
        <v>6</v>
      </c>
      <c r="L531" s="9" t="s">
        <v>292</v>
      </c>
      <c r="M531" s="7"/>
      <c r="N531" s="7"/>
      <c r="O531" s="7"/>
      <c r="P531" s="7"/>
      <c r="Q531" s="52"/>
      <c r="R531" s="53"/>
    </row>
    <row r="532" spans="1:18" x14ac:dyDescent="0.25">
      <c r="A532" s="50"/>
      <c r="B532" s="51" t="s">
        <v>6</v>
      </c>
      <c r="C532" s="9" t="s">
        <v>7</v>
      </c>
      <c r="D532" s="7"/>
      <c r="E532" s="7"/>
      <c r="F532" s="7"/>
      <c r="G532" s="7"/>
      <c r="H532" s="52"/>
      <c r="I532" s="53"/>
      <c r="J532" s="1"/>
      <c r="K532" s="2"/>
      <c r="L532" s="2"/>
      <c r="M532" s="2"/>
      <c r="N532" s="2"/>
      <c r="O532" s="2"/>
      <c r="P532" s="2"/>
      <c r="Q532" s="3"/>
      <c r="R532" s="4"/>
    </row>
    <row r="533" spans="1:18" ht="25.5" x14ac:dyDescent="0.25">
      <c r="A533" s="1"/>
      <c r="B533" s="2"/>
      <c r="C533" s="2"/>
      <c r="D533" s="2"/>
      <c r="E533" s="2"/>
      <c r="F533" s="2"/>
      <c r="G533" s="2"/>
      <c r="H533" s="3"/>
      <c r="I533" s="4"/>
      <c r="J533" s="233" t="s">
        <v>8</v>
      </c>
      <c r="K533" s="234" t="s">
        <v>9</v>
      </c>
      <c r="L533" s="234"/>
      <c r="M533" s="234" t="s">
        <v>10</v>
      </c>
      <c r="N533" s="234" t="s">
        <v>11</v>
      </c>
      <c r="O533" s="234"/>
      <c r="P533" s="234"/>
      <c r="Q533" s="235" t="s">
        <v>12</v>
      </c>
      <c r="R533" s="12" t="s">
        <v>13</v>
      </c>
    </row>
    <row r="534" spans="1:18" ht="25.5" x14ac:dyDescent="0.25">
      <c r="A534" s="233" t="s">
        <v>8</v>
      </c>
      <c r="B534" s="234" t="s">
        <v>9</v>
      </c>
      <c r="C534" s="234"/>
      <c r="D534" s="234" t="s">
        <v>10</v>
      </c>
      <c r="E534" s="234" t="s">
        <v>11</v>
      </c>
      <c r="F534" s="234"/>
      <c r="G534" s="234"/>
      <c r="H534" s="235" t="s">
        <v>12</v>
      </c>
      <c r="I534" s="12" t="s">
        <v>13</v>
      </c>
      <c r="J534" s="233"/>
      <c r="K534" s="234"/>
      <c r="L534" s="234"/>
      <c r="M534" s="234"/>
      <c r="N534" s="11" t="s">
        <v>14</v>
      </c>
      <c r="O534" s="11" t="s">
        <v>15</v>
      </c>
      <c r="P534" s="11" t="s">
        <v>16</v>
      </c>
      <c r="Q534" s="235"/>
      <c r="R534" s="12" t="s">
        <v>17</v>
      </c>
    </row>
    <row r="535" spans="1:18" x14ac:dyDescent="0.25">
      <c r="A535" s="233"/>
      <c r="B535" s="234"/>
      <c r="C535" s="234"/>
      <c r="D535" s="234"/>
      <c r="E535" s="11" t="s">
        <v>14</v>
      </c>
      <c r="F535" s="11" t="s">
        <v>15</v>
      </c>
      <c r="G535" s="11" t="s">
        <v>16</v>
      </c>
      <c r="H535" s="235"/>
      <c r="I535" s="12" t="s">
        <v>17</v>
      </c>
      <c r="J535" s="252" t="s">
        <v>18</v>
      </c>
      <c r="K535" s="253"/>
      <c r="L535" s="253"/>
      <c r="M535" s="253"/>
      <c r="N535" s="253"/>
      <c r="O535" s="253"/>
      <c r="P535" s="253"/>
      <c r="Q535" s="253"/>
      <c r="R535" s="255"/>
    </row>
    <row r="536" spans="1:18" x14ac:dyDescent="0.25">
      <c r="A536" s="252" t="s">
        <v>18</v>
      </c>
      <c r="B536" s="253"/>
      <c r="C536" s="253"/>
      <c r="D536" s="253"/>
      <c r="E536" s="253"/>
      <c r="F536" s="253"/>
      <c r="G536" s="253"/>
      <c r="H536" s="253"/>
      <c r="I536" s="255"/>
      <c r="J536" s="13" t="s">
        <v>19</v>
      </c>
      <c r="K536" s="260" t="s">
        <v>110</v>
      </c>
      <c r="L536" s="260"/>
      <c r="M536" s="14">
        <v>200</v>
      </c>
      <c r="N536" s="15">
        <v>5.0999999999999996</v>
      </c>
      <c r="O536" s="15">
        <v>9.8000000000000007</v>
      </c>
      <c r="P536" s="15">
        <v>26</v>
      </c>
      <c r="Q536" s="15">
        <v>275.8</v>
      </c>
      <c r="R536" s="20">
        <v>2</v>
      </c>
    </row>
    <row r="537" spans="1:18" x14ac:dyDescent="0.25">
      <c r="A537" s="13" t="s">
        <v>19</v>
      </c>
      <c r="B537" s="260" t="s">
        <v>110</v>
      </c>
      <c r="C537" s="260"/>
      <c r="D537" s="14">
        <v>150</v>
      </c>
      <c r="E537" s="15">
        <v>3.84</v>
      </c>
      <c r="F537" s="15">
        <v>7.2</v>
      </c>
      <c r="G537" s="15">
        <v>19.399999999999999</v>
      </c>
      <c r="H537" s="16">
        <v>203</v>
      </c>
      <c r="I537" s="17">
        <v>1.5</v>
      </c>
      <c r="J537" s="31"/>
      <c r="K537" s="260" t="s">
        <v>21</v>
      </c>
      <c r="L537" s="260"/>
      <c r="M537" s="14">
        <v>15</v>
      </c>
      <c r="N537" s="15">
        <v>3.8</v>
      </c>
      <c r="O537" s="15">
        <v>3.9</v>
      </c>
      <c r="P537" s="18">
        <v>4.8</v>
      </c>
      <c r="Q537" s="16">
        <v>60</v>
      </c>
      <c r="R537" s="17">
        <v>0.1</v>
      </c>
    </row>
    <row r="538" spans="1:18" x14ac:dyDescent="0.25">
      <c r="A538" s="31"/>
      <c r="B538" s="260" t="s">
        <v>21</v>
      </c>
      <c r="C538" s="260"/>
      <c r="D538" s="14">
        <v>10</v>
      </c>
      <c r="E538" s="15">
        <v>2.64</v>
      </c>
      <c r="F538" s="15">
        <v>2.1</v>
      </c>
      <c r="G538" s="18">
        <v>3.2</v>
      </c>
      <c r="H538" s="16">
        <v>40</v>
      </c>
      <c r="I538" s="20">
        <v>0.06</v>
      </c>
      <c r="J538" s="19"/>
      <c r="K538" s="260" t="s">
        <v>22</v>
      </c>
      <c r="L538" s="260"/>
      <c r="M538" s="14">
        <v>10</v>
      </c>
      <c r="N538" s="15">
        <v>0.1</v>
      </c>
      <c r="O538" s="15">
        <v>7.8</v>
      </c>
      <c r="P538" s="15">
        <v>0.1</v>
      </c>
      <c r="Q538" s="16">
        <v>70.900000000000006</v>
      </c>
      <c r="R538" s="21"/>
    </row>
    <row r="539" spans="1:18" x14ac:dyDescent="0.25">
      <c r="A539" s="19"/>
      <c r="B539" s="260" t="s">
        <v>22</v>
      </c>
      <c r="C539" s="260"/>
      <c r="D539" s="14">
        <v>7</v>
      </c>
      <c r="E539" s="16">
        <v>7.0000000000000007E-2</v>
      </c>
      <c r="F539" s="16">
        <v>5.5</v>
      </c>
      <c r="G539" s="16">
        <v>7.0000000000000007E-2</v>
      </c>
      <c r="H539" s="16">
        <v>49.6</v>
      </c>
      <c r="I539" s="20"/>
      <c r="J539" s="13"/>
      <c r="K539" s="260" t="s">
        <v>23</v>
      </c>
      <c r="L539" s="260"/>
      <c r="M539" s="14">
        <v>30</v>
      </c>
      <c r="N539" s="15">
        <v>2.9</v>
      </c>
      <c r="O539" s="16">
        <v>1.01</v>
      </c>
      <c r="P539" s="16">
        <v>15.6</v>
      </c>
      <c r="Q539" s="16">
        <v>79.099999999999994</v>
      </c>
      <c r="R539" s="20"/>
    </row>
    <row r="540" spans="1:18" x14ac:dyDescent="0.25">
      <c r="A540" s="13"/>
      <c r="B540" s="260" t="s">
        <v>35</v>
      </c>
      <c r="C540" s="260"/>
      <c r="D540" s="14">
        <v>20</v>
      </c>
      <c r="E540" s="15">
        <v>1.54</v>
      </c>
      <c r="F540" s="16">
        <v>0.54220000000000002</v>
      </c>
      <c r="G540" s="15">
        <v>9.7200000000000006</v>
      </c>
      <c r="H540" s="16">
        <v>48.64</v>
      </c>
      <c r="I540" s="21"/>
      <c r="J540" s="13">
        <v>395</v>
      </c>
      <c r="K540" s="260" t="s">
        <v>277</v>
      </c>
      <c r="L540" s="260"/>
      <c r="M540" s="14">
        <v>180</v>
      </c>
      <c r="N540" s="15">
        <v>2.6</v>
      </c>
      <c r="O540" s="15">
        <v>2.9</v>
      </c>
      <c r="P540" s="15">
        <v>17</v>
      </c>
      <c r="Q540" s="15">
        <v>107.5</v>
      </c>
      <c r="R540" s="20">
        <v>1.7</v>
      </c>
    </row>
    <row r="541" spans="1:18" x14ac:dyDescent="0.25">
      <c r="A541" s="13">
        <v>395</v>
      </c>
      <c r="B541" s="260" t="s">
        <v>24</v>
      </c>
      <c r="C541" s="260"/>
      <c r="D541" s="14">
        <v>150</v>
      </c>
      <c r="E541" s="15">
        <v>2.2400000000000002</v>
      </c>
      <c r="F541" s="15">
        <v>2.4</v>
      </c>
      <c r="G541" s="14">
        <v>14</v>
      </c>
      <c r="H541" s="16">
        <v>87.5</v>
      </c>
      <c r="I541" s="17">
        <v>1.4</v>
      </c>
      <c r="J541" s="13"/>
      <c r="K541" s="260" t="s">
        <v>137</v>
      </c>
      <c r="L541" s="260"/>
      <c r="M541" s="14">
        <v>120</v>
      </c>
      <c r="N541" s="15">
        <v>0.4</v>
      </c>
      <c r="O541" s="15">
        <v>0.4</v>
      </c>
      <c r="P541" s="15">
        <v>12.4</v>
      </c>
      <c r="Q541" s="16">
        <v>56.4</v>
      </c>
      <c r="R541" s="23">
        <v>6</v>
      </c>
    </row>
    <row r="542" spans="1:18" x14ac:dyDescent="0.25">
      <c r="A542" s="13"/>
      <c r="B542" s="260" t="s">
        <v>137</v>
      </c>
      <c r="C542" s="260"/>
      <c r="D542" s="14">
        <v>100</v>
      </c>
      <c r="E542" s="15">
        <v>0.33</v>
      </c>
      <c r="F542" s="15">
        <v>0</v>
      </c>
      <c r="G542" s="15">
        <v>10.3</v>
      </c>
      <c r="H542" s="16">
        <v>47.5</v>
      </c>
      <c r="I542" s="23">
        <v>5</v>
      </c>
      <c r="J542" s="252" t="s">
        <v>26</v>
      </c>
      <c r="K542" s="253"/>
      <c r="L542" s="253"/>
      <c r="M542" s="253"/>
      <c r="N542" s="253"/>
      <c r="O542" s="253"/>
      <c r="P542" s="253"/>
      <c r="Q542" s="253"/>
      <c r="R542" s="255"/>
    </row>
    <row r="543" spans="1:18" x14ac:dyDescent="0.25">
      <c r="A543" s="252" t="s">
        <v>26</v>
      </c>
      <c r="B543" s="253"/>
      <c r="C543" s="253"/>
      <c r="D543" s="253"/>
      <c r="E543" s="253"/>
      <c r="F543" s="253"/>
      <c r="G543" s="253"/>
      <c r="H543" s="253"/>
      <c r="I543" s="255"/>
      <c r="J543" s="22" t="s">
        <v>27</v>
      </c>
      <c r="K543" s="260" t="s">
        <v>95</v>
      </c>
      <c r="L543" s="260"/>
      <c r="M543" s="14">
        <v>100</v>
      </c>
      <c r="N543" s="15">
        <v>0.1</v>
      </c>
      <c r="O543" s="16">
        <v>0</v>
      </c>
      <c r="P543" s="15">
        <v>10.3</v>
      </c>
      <c r="Q543" s="16">
        <v>42</v>
      </c>
      <c r="R543" s="17">
        <v>0.8</v>
      </c>
    </row>
    <row r="544" spans="1:18" x14ac:dyDescent="0.25">
      <c r="A544" s="22" t="s">
        <v>27</v>
      </c>
      <c r="B544" s="260" t="s">
        <v>95</v>
      </c>
      <c r="C544" s="260"/>
      <c r="D544" s="14">
        <v>100</v>
      </c>
      <c r="E544" s="15">
        <v>0.1</v>
      </c>
      <c r="F544" s="16">
        <v>0</v>
      </c>
      <c r="G544" s="15">
        <v>10.3</v>
      </c>
      <c r="H544" s="16">
        <v>42</v>
      </c>
      <c r="I544" s="17">
        <v>0.8</v>
      </c>
      <c r="J544" s="261" t="s">
        <v>29</v>
      </c>
      <c r="K544" s="256"/>
      <c r="L544" s="256"/>
      <c r="M544" s="256"/>
      <c r="N544" s="256"/>
      <c r="O544" s="256"/>
      <c r="P544" s="256"/>
      <c r="Q544" s="256"/>
      <c r="R544" s="257"/>
    </row>
    <row r="545" spans="1:18" x14ac:dyDescent="0.25">
      <c r="A545" s="261" t="s">
        <v>29</v>
      </c>
      <c r="B545" s="256"/>
      <c r="C545" s="256"/>
      <c r="D545" s="256"/>
      <c r="E545" s="256"/>
      <c r="F545" s="256"/>
      <c r="G545" s="256"/>
      <c r="H545" s="256"/>
      <c r="I545" s="257"/>
      <c r="J545" s="49" t="s">
        <v>76</v>
      </c>
      <c r="K545" s="228" t="s">
        <v>77</v>
      </c>
      <c r="L545" s="228"/>
      <c r="M545" s="25">
        <v>60</v>
      </c>
      <c r="N545" s="26">
        <v>0.6</v>
      </c>
      <c r="O545" s="26">
        <v>4.8</v>
      </c>
      <c r="P545" s="26">
        <v>1.2</v>
      </c>
      <c r="Q545" s="27">
        <v>48.95</v>
      </c>
      <c r="R545" s="32">
        <v>4.5</v>
      </c>
    </row>
    <row r="546" spans="1:18" x14ac:dyDescent="0.25">
      <c r="A546" s="49" t="s">
        <v>76</v>
      </c>
      <c r="B546" s="260" t="s">
        <v>77</v>
      </c>
      <c r="C546" s="260"/>
      <c r="D546" s="14">
        <v>40</v>
      </c>
      <c r="E546" s="15">
        <v>0.44</v>
      </c>
      <c r="F546" s="15">
        <v>3.1</v>
      </c>
      <c r="G546" s="15">
        <v>0.8</v>
      </c>
      <c r="H546" s="16">
        <v>32.6</v>
      </c>
      <c r="I546" s="17">
        <v>3.6</v>
      </c>
      <c r="J546" s="30" t="s">
        <v>224</v>
      </c>
      <c r="K546" s="228" t="s">
        <v>343</v>
      </c>
      <c r="L546" s="228"/>
      <c r="M546" s="25">
        <v>200</v>
      </c>
      <c r="N546" s="26">
        <v>3.6</v>
      </c>
      <c r="O546" s="26">
        <v>7.3</v>
      </c>
      <c r="P546" s="25">
        <v>5</v>
      </c>
      <c r="Q546" s="26">
        <v>113.64</v>
      </c>
      <c r="R546" s="32">
        <v>7.3</v>
      </c>
    </row>
    <row r="547" spans="1:18" x14ac:dyDescent="0.25">
      <c r="A547" s="13" t="s">
        <v>224</v>
      </c>
      <c r="B547" s="260" t="s">
        <v>225</v>
      </c>
      <c r="C547" s="260"/>
      <c r="D547" s="14">
        <v>165</v>
      </c>
      <c r="E547" s="16">
        <v>2.93</v>
      </c>
      <c r="F547" s="16">
        <v>5.96</v>
      </c>
      <c r="G547" s="16">
        <v>4.13</v>
      </c>
      <c r="H547" s="16">
        <v>93.68</v>
      </c>
      <c r="I547" s="20">
        <v>6</v>
      </c>
      <c r="J547" s="13">
        <v>255</v>
      </c>
      <c r="K547" s="250" t="s">
        <v>226</v>
      </c>
      <c r="L547" s="249"/>
      <c r="M547" s="14">
        <v>70</v>
      </c>
      <c r="N547" s="15">
        <v>7.9</v>
      </c>
      <c r="O547" s="15">
        <v>5.84</v>
      </c>
      <c r="P547" s="15">
        <v>9.1999999999999993</v>
      </c>
      <c r="Q547" s="15">
        <v>147.34</v>
      </c>
      <c r="R547" s="20">
        <v>0.12</v>
      </c>
    </row>
    <row r="548" spans="1:18" x14ac:dyDescent="0.25">
      <c r="A548" s="13">
        <v>255</v>
      </c>
      <c r="B548" s="260" t="s">
        <v>226</v>
      </c>
      <c r="C548" s="260"/>
      <c r="D548" s="14">
        <v>60</v>
      </c>
      <c r="E548" s="15">
        <v>4.8</v>
      </c>
      <c r="F548" s="15">
        <v>3.2</v>
      </c>
      <c r="G548" s="15">
        <v>8.85</v>
      </c>
      <c r="H548" s="16">
        <v>101.21</v>
      </c>
      <c r="I548" s="17">
        <v>0.1</v>
      </c>
      <c r="J548" s="30">
        <v>350</v>
      </c>
      <c r="K548" s="228" t="s">
        <v>86</v>
      </c>
      <c r="L548" s="228"/>
      <c r="M548" s="25">
        <v>25</v>
      </c>
      <c r="N548" s="27">
        <v>0.8</v>
      </c>
      <c r="O548" s="27">
        <v>3.3</v>
      </c>
      <c r="P548" s="27">
        <v>2.2999999999999998</v>
      </c>
      <c r="Q548" s="27">
        <v>34</v>
      </c>
      <c r="R548" s="32">
        <v>0.37</v>
      </c>
    </row>
    <row r="549" spans="1:18" x14ac:dyDescent="0.25">
      <c r="A549" s="13">
        <v>350</v>
      </c>
      <c r="B549" s="260" t="s">
        <v>86</v>
      </c>
      <c r="C549" s="260"/>
      <c r="D549" s="14">
        <v>20</v>
      </c>
      <c r="E549" s="15">
        <v>0.64</v>
      </c>
      <c r="F549" s="15">
        <v>2.6</v>
      </c>
      <c r="G549" s="15">
        <v>1.8</v>
      </c>
      <c r="H549" s="16">
        <v>26.8</v>
      </c>
      <c r="I549" s="17">
        <v>0.3</v>
      </c>
      <c r="J549" s="13">
        <v>321</v>
      </c>
      <c r="K549" s="260" t="s">
        <v>87</v>
      </c>
      <c r="L549" s="260"/>
      <c r="M549" s="14">
        <v>110</v>
      </c>
      <c r="N549" s="15">
        <v>2.2000000000000002</v>
      </c>
      <c r="O549" s="15">
        <v>5.0999999999999996</v>
      </c>
      <c r="P549" s="15">
        <v>12.8</v>
      </c>
      <c r="Q549" s="16">
        <v>116</v>
      </c>
      <c r="R549" s="20">
        <v>6</v>
      </c>
    </row>
    <row r="550" spans="1:18" x14ac:dyDescent="0.25">
      <c r="A550" s="13">
        <v>321</v>
      </c>
      <c r="B550" s="260" t="s">
        <v>87</v>
      </c>
      <c r="C550" s="260"/>
      <c r="D550" s="14">
        <v>100</v>
      </c>
      <c r="E550" s="15">
        <v>2</v>
      </c>
      <c r="F550" s="15">
        <v>4.9000000000000004</v>
      </c>
      <c r="G550" s="15">
        <v>11.6</v>
      </c>
      <c r="H550" s="16">
        <v>106</v>
      </c>
      <c r="I550" s="17">
        <v>5.5</v>
      </c>
      <c r="J550" s="13" t="s">
        <v>100</v>
      </c>
      <c r="K550" s="260" t="s">
        <v>101</v>
      </c>
      <c r="L550" s="260"/>
      <c r="M550" s="14">
        <v>180</v>
      </c>
      <c r="N550" s="16">
        <v>0.12</v>
      </c>
      <c r="O550" s="16">
        <v>0</v>
      </c>
      <c r="P550" s="15">
        <v>24.847999999999999</v>
      </c>
      <c r="Q550" s="16">
        <v>103.6</v>
      </c>
      <c r="R550" s="20">
        <v>3.6</v>
      </c>
    </row>
    <row r="551" spans="1:18" x14ac:dyDescent="0.25">
      <c r="A551" s="13" t="s">
        <v>100</v>
      </c>
      <c r="B551" s="260" t="s">
        <v>101</v>
      </c>
      <c r="C551" s="260"/>
      <c r="D551" s="14">
        <v>150</v>
      </c>
      <c r="E551" s="15">
        <v>0.1</v>
      </c>
      <c r="F551" s="18">
        <v>0</v>
      </c>
      <c r="G551" s="15">
        <v>20.7</v>
      </c>
      <c r="H551" s="16">
        <v>85.9</v>
      </c>
      <c r="I551" s="23">
        <v>3</v>
      </c>
      <c r="J551" s="13"/>
      <c r="K551" s="260" t="s">
        <v>23</v>
      </c>
      <c r="L551" s="260"/>
      <c r="M551" s="14">
        <v>30</v>
      </c>
      <c r="N551" s="15">
        <v>2.9</v>
      </c>
      <c r="O551" s="16">
        <v>1.01</v>
      </c>
      <c r="P551" s="16">
        <v>15.6</v>
      </c>
      <c r="Q551" s="16">
        <v>79.099999999999994</v>
      </c>
      <c r="R551" s="20"/>
    </row>
    <row r="552" spans="1:18" x14ac:dyDescent="0.25">
      <c r="A552" s="13"/>
      <c r="B552" s="250" t="s">
        <v>35</v>
      </c>
      <c r="C552" s="249"/>
      <c r="D552" s="14">
        <v>20</v>
      </c>
      <c r="E552" s="15">
        <v>1.51</v>
      </c>
      <c r="F552" s="16">
        <v>0.54220000000000002</v>
      </c>
      <c r="G552" s="15">
        <v>9.7200000000000006</v>
      </c>
      <c r="H552" s="16">
        <v>48.64</v>
      </c>
      <c r="I552" s="21"/>
      <c r="J552" s="13"/>
      <c r="K552" s="260" t="s">
        <v>36</v>
      </c>
      <c r="L552" s="260"/>
      <c r="M552" s="14">
        <v>25</v>
      </c>
      <c r="N552" s="16">
        <v>1.47</v>
      </c>
      <c r="O552" s="16">
        <v>0.45</v>
      </c>
      <c r="P552" s="16">
        <v>13.11</v>
      </c>
      <c r="Q552" s="16">
        <v>59.634889999999999</v>
      </c>
      <c r="R552" s="20"/>
    </row>
    <row r="553" spans="1:18" x14ac:dyDescent="0.25">
      <c r="A553" s="13"/>
      <c r="B553" s="260" t="s">
        <v>36</v>
      </c>
      <c r="C553" s="260"/>
      <c r="D553" s="14">
        <v>20</v>
      </c>
      <c r="E553" s="15">
        <v>1</v>
      </c>
      <c r="F553" s="16">
        <v>0.36</v>
      </c>
      <c r="G553" s="15">
        <v>9.9</v>
      </c>
      <c r="H553" s="16">
        <v>45.6</v>
      </c>
      <c r="I553" s="21"/>
      <c r="J553" s="252" t="s">
        <v>38</v>
      </c>
      <c r="K553" s="253"/>
      <c r="L553" s="253"/>
      <c r="M553" s="253"/>
      <c r="N553" s="253"/>
      <c r="O553" s="253"/>
      <c r="P553" s="253"/>
      <c r="Q553" s="253"/>
      <c r="R553" s="255"/>
    </row>
    <row r="554" spans="1:18" x14ac:dyDescent="0.25">
      <c r="A554" s="252" t="s">
        <v>38</v>
      </c>
      <c r="B554" s="253"/>
      <c r="C554" s="253"/>
      <c r="D554" s="253"/>
      <c r="E554" s="253"/>
      <c r="F554" s="253"/>
      <c r="G554" s="253"/>
      <c r="H554" s="253"/>
      <c r="I554" s="255"/>
      <c r="J554" s="19"/>
      <c r="K554" s="260" t="s">
        <v>227</v>
      </c>
      <c r="L554" s="260"/>
      <c r="M554" s="14">
        <v>60</v>
      </c>
      <c r="N554" s="15">
        <v>3.8</v>
      </c>
      <c r="O554" s="15">
        <v>2.4</v>
      </c>
      <c r="P554" s="15">
        <v>57.8</v>
      </c>
      <c r="Q554" s="16">
        <v>184.8</v>
      </c>
      <c r="R554" s="21"/>
    </row>
    <row r="555" spans="1:18" x14ac:dyDescent="0.25">
      <c r="A555" s="19"/>
      <c r="B555" s="260" t="s">
        <v>227</v>
      </c>
      <c r="C555" s="260"/>
      <c r="D555" s="14">
        <v>60</v>
      </c>
      <c r="E555" s="15">
        <v>3.8</v>
      </c>
      <c r="F555" s="15">
        <v>2.4</v>
      </c>
      <c r="G555" s="15">
        <v>57.8</v>
      </c>
      <c r="H555" s="16">
        <v>184.8</v>
      </c>
      <c r="I555" s="21"/>
      <c r="J555" s="19">
        <v>401</v>
      </c>
      <c r="K555" s="260" t="s">
        <v>179</v>
      </c>
      <c r="L555" s="260"/>
      <c r="M555" s="14">
        <v>180</v>
      </c>
      <c r="N555" s="15">
        <v>5.6</v>
      </c>
      <c r="O555" s="15">
        <v>4.7</v>
      </c>
      <c r="P555" s="16">
        <v>15.8</v>
      </c>
      <c r="Q555" s="15">
        <v>103.5</v>
      </c>
      <c r="R555" s="20">
        <v>1.32</v>
      </c>
    </row>
    <row r="556" spans="1:18" x14ac:dyDescent="0.25">
      <c r="A556" s="19">
        <v>401</v>
      </c>
      <c r="B556" s="260" t="s">
        <v>179</v>
      </c>
      <c r="C556" s="260"/>
      <c r="D556" s="14">
        <v>150</v>
      </c>
      <c r="E556" s="15">
        <v>4.3</v>
      </c>
      <c r="F556" s="15">
        <v>3.6</v>
      </c>
      <c r="G556" s="15">
        <v>12</v>
      </c>
      <c r="H556" s="16">
        <v>84</v>
      </c>
      <c r="I556" s="17">
        <v>1.1000000000000001</v>
      </c>
      <c r="J556" s="252" t="s">
        <v>42</v>
      </c>
      <c r="K556" s="253"/>
      <c r="L556" s="253"/>
      <c r="M556" s="253"/>
      <c r="N556" s="253"/>
      <c r="O556" s="253"/>
      <c r="P556" s="253"/>
      <c r="Q556" s="253"/>
      <c r="R556" s="255"/>
    </row>
    <row r="557" spans="1:18" x14ac:dyDescent="0.25">
      <c r="A557" s="252" t="s">
        <v>42</v>
      </c>
      <c r="B557" s="253"/>
      <c r="C557" s="253"/>
      <c r="D557" s="253"/>
      <c r="E557" s="253"/>
      <c r="F557" s="253"/>
      <c r="G557" s="253"/>
      <c r="H557" s="253"/>
      <c r="I557" s="255"/>
      <c r="J557" s="13">
        <v>295</v>
      </c>
      <c r="K557" s="260" t="s">
        <v>228</v>
      </c>
      <c r="L557" s="260"/>
      <c r="M557" s="14">
        <v>80</v>
      </c>
      <c r="N557" s="15">
        <v>10.1</v>
      </c>
      <c r="O557" s="15">
        <v>9.1999999999999993</v>
      </c>
      <c r="P557" s="15">
        <v>6.2</v>
      </c>
      <c r="Q557" s="16">
        <v>145.4</v>
      </c>
      <c r="R557" s="20">
        <v>2.56</v>
      </c>
    </row>
    <row r="558" spans="1:18" x14ac:dyDescent="0.25">
      <c r="A558" s="13">
        <v>295</v>
      </c>
      <c r="B558" s="260" t="s">
        <v>228</v>
      </c>
      <c r="C558" s="260"/>
      <c r="D558" s="14">
        <v>60</v>
      </c>
      <c r="E558" s="15">
        <v>7.64</v>
      </c>
      <c r="F558" s="15">
        <v>6.9</v>
      </c>
      <c r="G558" s="15">
        <v>4.7</v>
      </c>
      <c r="H558" s="16">
        <v>109.1</v>
      </c>
      <c r="I558" s="20">
        <v>1.93</v>
      </c>
      <c r="J558" s="13">
        <v>354</v>
      </c>
      <c r="K558" s="250" t="s">
        <v>155</v>
      </c>
      <c r="L558" s="249"/>
      <c r="M558" s="14">
        <v>25</v>
      </c>
      <c r="N558" s="16">
        <v>0.37</v>
      </c>
      <c r="O558" s="16">
        <v>1.38</v>
      </c>
      <c r="P558" s="15">
        <v>1.9</v>
      </c>
      <c r="Q558" s="16">
        <v>19</v>
      </c>
      <c r="R558" s="20">
        <v>0.37</v>
      </c>
    </row>
    <row r="559" spans="1:18" x14ac:dyDescent="0.25">
      <c r="A559" s="13">
        <v>354</v>
      </c>
      <c r="B559" s="250" t="s">
        <v>155</v>
      </c>
      <c r="C559" s="249"/>
      <c r="D559" s="14">
        <v>15</v>
      </c>
      <c r="E559" s="15">
        <v>0.2</v>
      </c>
      <c r="F559" s="15">
        <v>0.9</v>
      </c>
      <c r="G559" s="15">
        <v>1.2</v>
      </c>
      <c r="H559" s="15">
        <v>16.100000000000001</v>
      </c>
      <c r="I559" s="17">
        <v>0.24</v>
      </c>
      <c r="J559" s="42" t="s">
        <v>344</v>
      </c>
      <c r="K559" s="260" t="s">
        <v>345</v>
      </c>
      <c r="L559" s="260"/>
      <c r="M559" s="14">
        <v>120</v>
      </c>
      <c r="N559" s="15">
        <v>4.2</v>
      </c>
      <c r="O559" s="15">
        <v>5.4</v>
      </c>
      <c r="P559" s="15">
        <v>22.3</v>
      </c>
      <c r="Q559" s="16">
        <v>180.66</v>
      </c>
      <c r="R559" s="21"/>
    </row>
    <row r="560" spans="1:18" x14ac:dyDescent="0.25">
      <c r="A560" s="13">
        <v>317</v>
      </c>
      <c r="B560" s="260" t="s">
        <v>229</v>
      </c>
      <c r="C560" s="260"/>
      <c r="D560" s="14">
        <v>100</v>
      </c>
      <c r="E560" s="15">
        <v>3.5</v>
      </c>
      <c r="F560" s="15">
        <v>4.5</v>
      </c>
      <c r="G560" s="15">
        <v>18.600000000000001</v>
      </c>
      <c r="H560" s="16">
        <v>150</v>
      </c>
      <c r="I560" s="21"/>
      <c r="J560" s="30"/>
      <c r="K560" s="209" t="s">
        <v>146</v>
      </c>
      <c r="L560" s="210"/>
      <c r="M560" s="25">
        <v>25</v>
      </c>
      <c r="N560" s="26">
        <v>0.4</v>
      </c>
      <c r="O560" s="26">
        <v>1.5</v>
      </c>
      <c r="P560" s="26">
        <v>1.1000000000000001</v>
      </c>
      <c r="Q560" s="27">
        <v>20.2</v>
      </c>
      <c r="R560" s="32">
        <v>0.16</v>
      </c>
    </row>
    <row r="561" spans="1:18" x14ac:dyDescent="0.25">
      <c r="A561" s="30"/>
      <c r="B561" s="209" t="s">
        <v>146</v>
      </c>
      <c r="C561" s="210"/>
      <c r="D561" s="25">
        <v>25</v>
      </c>
      <c r="E561" s="26">
        <v>0.4</v>
      </c>
      <c r="F561" s="26">
        <v>1.5</v>
      </c>
      <c r="G561" s="26">
        <v>1.1000000000000001</v>
      </c>
      <c r="H561" s="27">
        <v>20.2</v>
      </c>
      <c r="I561" s="32">
        <v>0.16</v>
      </c>
      <c r="J561" s="13">
        <v>372</v>
      </c>
      <c r="K561" s="260" t="s">
        <v>230</v>
      </c>
      <c r="L561" s="260"/>
      <c r="M561" s="14">
        <v>180</v>
      </c>
      <c r="N561" s="16">
        <v>0.12</v>
      </c>
      <c r="O561" s="16">
        <v>0</v>
      </c>
      <c r="P561" s="16">
        <v>12.4</v>
      </c>
      <c r="Q561" s="16">
        <v>50.2</v>
      </c>
      <c r="R561" s="20">
        <v>6</v>
      </c>
    </row>
    <row r="562" spans="1:18" x14ac:dyDescent="0.25">
      <c r="A562" s="30">
        <v>372</v>
      </c>
      <c r="B562" s="260" t="s">
        <v>230</v>
      </c>
      <c r="C562" s="260"/>
      <c r="D562" s="25">
        <v>150</v>
      </c>
      <c r="E562" s="26">
        <v>0.1</v>
      </c>
      <c r="F562" s="26">
        <v>0</v>
      </c>
      <c r="G562" s="26">
        <v>10</v>
      </c>
      <c r="H562" s="27">
        <v>41.5</v>
      </c>
      <c r="I562" s="28">
        <v>5</v>
      </c>
      <c r="J562" s="13"/>
      <c r="K562" s="260" t="s">
        <v>36</v>
      </c>
      <c r="L562" s="260"/>
      <c r="M562" s="14">
        <v>25</v>
      </c>
      <c r="N562" s="16">
        <v>1.47</v>
      </c>
      <c r="O562" s="16">
        <v>0.45</v>
      </c>
      <c r="P562" s="16">
        <v>13.11</v>
      </c>
      <c r="Q562" s="16">
        <v>59.634889999999999</v>
      </c>
      <c r="R562" s="20"/>
    </row>
    <row r="563" spans="1:18" ht="15.75" thickBot="1" x14ac:dyDescent="0.3">
      <c r="A563" s="13"/>
      <c r="B563" s="260" t="s">
        <v>23</v>
      </c>
      <c r="C563" s="260"/>
      <c r="D563" s="14">
        <v>20</v>
      </c>
      <c r="E563" s="15">
        <v>1.54</v>
      </c>
      <c r="F563" s="16">
        <v>0.54220000000000002</v>
      </c>
      <c r="G563" s="15">
        <v>9.7200000000000006</v>
      </c>
      <c r="H563" s="16">
        <v>48.64</v>
      </c>
      <c r="I563" s="21"/>
      <c r="J563" s="13"/>
      <c r="K563" s="260" t="s">
        <v>23</v>
      </c>
      <c r="L563" s="260"/>
      <c r="M563" s="14">
        <v>20</v>
      </c>
      <c r="N563" s="15">
        <v>1.5</v>
      </c>
      <c r="O563" s="16">
        <v>0.54220000000000002</v>
      </c>
      <c r="P563" s="15">
        <v>9.7200000000000006</v>
      </c>
      <c r="Q563" s="16">
        <v>48.64</v>
      </c>
      <c r="R563" s="21"/>
    </row>
    <row r="564" spans="1:18" ht="24.75" thickBot="1" x14ac:dyDescent="0.3">
      <c r="A564" s="13"/>
      <c r="B564" s="260" t="s">
        <v>36</v>
      </c>
      <c r="C564" s="260"/>
      <c r="D564" s="14">
        <v>20</v>
      </c>
      <c r="E564" s="15">
        <v>1</v>
      </c>
      <c r="F564" s="16">
        <v>0.36</v>
      </c>
      <c r="G564" s="15">
        <v>9.9</v>
      </c>
      <c r="H564" s="16">
        <v>45.6</v>
      </c>
      <c r="I564" s="21"/>
      <c r="J564" s="242" t="s">
        <v>346</v>
      </c>
      <c r="K564" s="238"/>
      <c r="L564" s="238"/>
      <c r="M564" s="238"/>
      <c r="N564" s="238" t="s">
        <v>11</v>
      </c>
      <c r="O564" s="238"/>
      <c r="P564" s="238"/>
      <c r="Q564" s="237" t="s">
        <v>12</v>
      </c>
      <c r="R564" s="34" t="s">
        <v>13</v>
      </c>
    </row>
    <row r="565" spans="1:18" ht="24" x14ac:dyDescent="0.25">
      <c r="A565" s="242" t="s">
        <v>231</v>
      </c>
      <c r="B565" s="238"/>
      <c r="C565" s="238"/>
      <c r="D565" s="238"/>
      <c r="E565" s="238" t="s">
        <v>11</v>
      </c>
      <c r="F565" s="238"/>
      <c r="G565" s="238"/>
      <c r="H565" s="237" t="s">
        <v>12</v>
      </c>
      <c r="I565" s="34" t="s">
        <v>13</v>
      </c>
      <c r="J565" s="243"/>
      <c r="K565" s="244"/>
      <c r="L565" s="244"/>
      <c r="M565" s="244"/>
      <c r="N565" s="35" t="s">
        <v>14</v>
      </c>
      <c r="O565" s="35" t="s">
        <v>15</v>
      </c>
      <c r="P565" s="35" t="s">
        <v>16</v>
      </c>
      <c r="Q565" s="239"/>
      <c r="R565" s="36" t="s">
        <v>17</v>
      </c>
    </row>
    <row r="566" spans="1:18" ht="15.75" thickBot="1" x14ac:dyDescent="0.3">
      <c r="A566" s="243"/>
      <c r="B566" s="244"/>
      <c r="C566" s="244"/>
      <c r="D566" s="244"/>
      <c r="E566" s="35" t="s">
        <v>14</v>
      </c>
      <c r="F566" s="35" t="s">
        <v>15</v>
      </c>
      <c r="G566" s="35" t="s">
        <v>16</v>
      </c>
      <c r="H566" s="239"/>
      <c r="I566" s="36" t="s">
        <v>17</v>
      </c>
      <c r="J566" s="245"/>
      <c r="K566" s="246"/>
      <c r="L566" s="246"/>
      <c r="M566" s="246"/>
      <c r="N566" s="37">
        <f>N563+N562+N561+N560+N559+N558+N557+N555+N554+N552+N551+N550+N549+N548+N547+N546+N545+N543+N541+N540+N539+N538+N537+N536</f>
        <v>62.15</v>
      </c>
      <c r="O566" s="37">
        <f>O563+O562+O561+O560+O559+O558+O557+O555+O554+O552+O551+O550+O549+O548+O547+O546+O545+O543+O541+O540+O539+O538+O537+O536</f>
        <v>79.182199999999995</v>
      </c>
      <c r="P566" s="37">
        <f>P563+P562+P561+P560+P559+P558+P557+P555+P554+P552+P551+P550+P549+P548+P547+P546+P545+P543+P541+P540+P539+P538+P537+P536</f>
        <v>310.58800000000002</v>
      </c>
      <c r="Q566" s="37">
        <f>Q563+Q562+Q561+Q560+Q559+Q558+Q557+Q555+Q554+Q552+Q551+Q550+Q549+Q548+Q547+Q546+Q545+Q543+Q541+Q540+Q539+Q538+Q537+Q536</f>
        <v>2205.9997800000001</v>
      </c>
      <c r="R566" s="38">
        <f>R563+R562+R561+R560+R559+R558+R557+R555+R554+R552+R551+R550+R549+R548+R547+R546+R545+R543+R541+R540+R539+R538+R537+R536</f>
        <v>42.9</v>
      </c>
    </row>
    <row r="567" spans="1:18" ht="15.75" thickBot="1" x14ac:dyDescent="0.3">
      <c r="A567" s="245"/>
      <c r="B567" s="246"/>
      <c r="C567" s="246"/>
      <c r="D567" s="246"/>
      <c r="E567" s="37">
        <f>E564+E563+E562+E561+E560+E559+E558+E556+E555+E553+E552+E551+E550+E549+E548+E547+E546+E544+E542+E541+E540+E539+E538+E537</f>
        <v>46.66</v>
      </c>
      <c r="F567" s="37">
        <f>F564+F563+F562+F561+F560+F559+F558+F556+F555+F553+F552+F551+F550+F549+F548+F547+F546+F544+F542+F541+F540+F539+F538+F537</f>
        <v>59.106600000000014</v>
      </c>
      <c r="G567" s="37">
        <f>G564+G563+G562+G561+G560+G559+G558+G556+G555+G553+G552+G551+G550+G549+G548+G547+G546+G544+G542+G541+G540+G539+G538+G537</f>
        <v>259.51</v>
      </c>
      <c r="H567" s="37">
        <f>H564+H563+H562+H561+H560+H559+H558+H556+H555+H553+H552+H551+H550+H549+H548+H547+H546+H544+H542+H541+H540+H539+H538+H537</f>
        <v>1758.61</v>
      </c>
      <c r="I567" s="38">
        <f>I564+I563+I562+I561+I560+I559+I558+I556+I555+I553+I552+I551+I550+I549+I548+I547+I546+I544+I542+I541+I540+I539+I538+I537</f>
        <v>35.690000000000005</v>
      </c>
      <c r="J567" s="45"/>
      <c r="K567" s="45"/>
      <c r="L567" s="45"/>
      <c r="M567" s="45"/>
      <c r="N567" s="46"/>
      <c r="O567" s="46"/>
      <c r="P567" s="46"/>
      <c r="Q567" s="46"/>
      <c r="R567" s="46"/>
    </row>
    <row r="568" spans="1:18" ht="15.75" thickBot="1" x14ac:dyDescent="0.3">
      <c r="A568" s="45"/>
      <c r="B568" s="45"/>
      <c r="C568" s="45"/>
      <c r="D568" s="45"/>
      <c r="E568" s="46"/>
      <c r="F568" s="46"/>
      <c r="G568" s="46"/>
      <c r="H568" s="46"/>
      <c r="I568" s="46"/>
      <c r="J568" s="230" t="s">
        <v>347</v>
      </c>
      <c r="K568" s="219"/>
      <c r="L568" s="219"/>
      <c r="M568" s="219"/>
      <c r="N568" s="219"/>
      <c r="O568" s="219"/>
      <c r="P568" s="219"/>
      <c r="Q568" s="219"/>
      <c r="R568" s="231"/>
    </row>
    <row r="569" spans="1:18" x14ac:dyDescent="0.25">
      <c r="A569" s="281" t="s">
        <v>232</v>
      </c>
      <c r="B569" s="282"/>
      <c r="C569" s="282"/>
      <c r="D569" s="282"/>
      <c r="E569" s="282"/>
      <c r="F569" s="282"/>
      <c r="G569" s="282"/>
      <c r="H569" s="282"/>
      <c r="I569" s="283"/>
      <c r="J569" s="1">
        <v>16</v>
      </c>
      <c r="K569" s="5" t="s">
        <v>1</v>
      </c>
      <c r="L569" s="6">
        <v>1</v>
      </c>
      <c r="M569" s="2"/>
      <c r="N569" s="2"/>
      <c r="O569" s="2"/>
      <c r="P569" s="2"/>
      <c r="Q569" s="3"/>
      <c r="R569" s="4"/>
    </row>
    <row r="570" spans="1:18" x14ac:dyDescent="0.25">
      <c r="A570" s="1">
        <v>16</v>
      </c>
      <c r="B570" s="5" t="s">
        <v>1</v>
      </c>
      <c r="C570" s="6">
        <v>1</v>
      </c>
      <c r="D570" s="2"/>
      <c r="E570" s="2"/>
      <c r="F570" s="2"/>
      <c r="G570" s="2"/>
      <c r="H570" s="3"/>
      <c r="I570" s="4"/>
      <c r="J570" s="1"/>
      <c r="K570" s="5" t="s">
        <v>2</v>
      </c>
      <c r="L570" s="6">
        <v>4</v>
      </c>
      <c r="M570" s="2"/>
      <c r="N570" s="2"/>
      <c r="O570" s="2"/>
      <c r="P570" s="2"/>
      <c r="Q570" s="3"/>
      <c r="R570" s="4"/>
    </row>
    <row r="571" spans="1:18" x14ac:dyDescent="0.25">
      <c r="A571" s="1"/>
      <c r="B571" s="5" t="s">
        <v>2</v>
      </c>
      <c r="C571" s="6">
        <v>4</v>
      </c>
      <c r="D571" s="2"/>
      <c r="E571" s="2"/>
      <c r="F571" s="2"/>
      <c r="G571" s="2"/>
      <c r="H571" s="3"/>
      <c r="I571" s="4"/>
      <c r="J571" s="1"/>
      <c r="K571" s="5" t="s">
        <v>3</v>
      </c>
      <c r="L571" s="7" t="s">
        <v>4</v>
      </c>
      <c r="M571" s="262" t="s">
        <v>5</v>
      </c>
      <c r="N571" s="262"/>
      <c r="O571" s="262"/>
      <c r="P571" s="262"/>
      <c r="Q571" s="262"/>
      <c r="R571" s="4"/>
    </row>
    <row r="572" spans="1:18" x14ac:dyDescent="0.25">
      <c r="A572" s="1"/>
      <c r="B572" s="5" t="s">
        <v>3</v>
      </c>
      <c r="C572" s="7" t="s">
        <v>4</v>
      </c>
      <c r="D572" s="262" t="s">
        <v>5</v>
      </c>
      <c r="E572" s="262"/>
      <c r="F572" s="262"/>
      <c r="G572" s="262"/>
      <c r="H572" s="262"/>
      <c r="I572" s="4"/>
      <c r="J572" s="50"/>
      <c r="K572" s="51" t="s">
        <v>6</v>
      </c>
      <c r="L572" s="9" t="s">
        <v>276</v>
      </c>
      <c r="M572" s="7"/>
      <c r="N572" s="7"/>
      <c r="O572" s="7"/>
      <c r="P572" s="7"/>
      <c r="Q572" s="52"/>
      <c r="R572" s="53"/>
    </row>
    <row r="573" spans="1:18" x14ac:dyDescent="0.25">
      <c r="A573" s="50"/>
      <c r="B573" s="51" t="s">
        <v>6</v>
      </c>
      <c r="C573" s="9" t="s">
        <v>7</v>
      </c>
      <c r="D573" s="7"/>
      <c r="E573" s="7"/>
      <c r="F573" s="7"/>
      <c r="G573" s="7"/>
      <c r="H573" s="52"/>
      <c r="I573" s="53"/>
      <c r="J573" s="1"/>
      <c r="K573" s="2"/>
      <c r="L573" s="2"/>
      <c r="M573" s="2"/>
      <c r="N573" s="2"/>
      <c r="O573" s="2"/>
      <c r="P573" s="2"/>
      <c r="Q573" s="3"/>
      <c r="R573" s="4"/>
    </row>
    <row r="574" spans="1:18" ht="25.5" x14ac:dyDescent="0.25">
      <c r="A574" s="1"/>
      <c r="B574" s="2"/>
      <c r="C574" s="2"/>
      <c r="D574" s="2"/>
      <c r="E574" s="2"/>
      <c r="F574" s="2"/>
      <c r="G574" s="2"/>
      <c r="H574" s="3"/>
      <c r="I574" s="4"/>
      <c r="J574" s="233" t="s">
        <v>8</v>
      </c>
      <c r="K574" s="234" t="s">
        <v>9</v>
      </c>
      <c r="L574" s="234"/>
      <c r="M574" s="234" t="s">
        <v>10</v>
      </c>
      <c r="N574" s="234" t="s">
        <v>11</v>
      </c>
      <c r="O574" s="234"/>
      <c r="P574" s="234"/>
      <c r="Q574" s="235" t="s">
        <v>12</v>
      </c>
      <c r="R574" s="12" t="s">
        <v>13</v>
      </c>
    </row>
    <row r="575" spans="1:18" ht="25.5" x14ac:dyDescent="0.25">
      <c r="A575" s="233" t="s">
        <v>8</v>
      </c>
      <c r="B575" s="234" t="s">
        <v>9</v>
      </c>
      <c r="C575" s="234"/>
      <c r="D575" s="234" t="s">
        <v>10</v>
      </c>
      <c r="E575" s="234" t="s">
        <v>11</v>
      </c>
      <c r="F575" s="234"/>
      <c r="G575" s="234"/>
      <c r="H575" s="235" t="s">
        <v>12</v>
      </c>
      <c r="I575" s="12" t="s">
        <v>13</v>
      </c>
      <c r="J575" s="233"/>
      <c r="K575" s="234"/>
      <c r="L575" s="234"/>
      <c r="M575" s="234"/>
      <c r="N575" s="11" t="s">
        <v>14</v>
      </c>
      <c r="O575" s="11" t="s">
        <v>15</v>
      </c>
      <c r="P575" s="11" t="s">
        <v>16</v>
      </c>
      <c r="Q575" s="235"/>
      <c r="R575" s="12" t="s">
        <v>17</v>
      </c>
    </row>
    <row r="576" spans="1:18" x14ac:dyDescent="0.25">
      <c r="A576" s="233"/>
      <c r="B576" s="234"/>
      <c r="C576" s="234"/>
      <c r="D576" s="234"/>
      <c r="E576" s="11" t="s">
        <v>14</v>
      </c>
      <c r="F576" s="11" t="s">
        <v>15</v>
      </c>
      <c r="G576" s="11" t="s">
        <v>16</v>
      </c>
      <c r="H576" s="235"/>
      <c r="I576" s="12" t="s">
        <v>17</v>
      </c>
      <c r="J576" s="252" t="s">
        <v>18</v>
      </c>
      <c r="K576" s="253"/>
      <c r="L576" s="253"/>
      <c r="M576" s="253"/>
      <c r="N576" s="253"/>
      <c r="O576" s="253"/>
      <c r="P576" s="253"/>
      <c r="Q576" s="253"/>
      <c r="R576" s="255"/>
    </row>
    <row r="577" spans="1:18" x14ac:dyDescent="0.25">
      <c r="A577" s="252" t="s">
        <v>18</v>
      </c>
      <c r="B577" s="253"/>
      <c r="C577" s="253"/>
      <c r="D577" s="253"/>
      <c r="E577" s="253"/>
      <c r="F577" s="253"/>
      <c r="G577" s="253"/>
      <c r="H577" s="253"/>
      <c r="I577" s="255"/>
      <c r="J577" s="13" t="s">
        <v>19</v>
      </c>
      <c r="K577" s="260" t="s">
        <v>233</v>
      </c>
      <c r="L577" s="260"/>
      <c r="M577" s="14">
        <v>200</v>
      </c>
      <c r="N577" s="15">
        <v>4.2</v>
      </c>
      <c r="O577" s="15">
        <v>8.3000000000000007</v>
      </c>
      <c r="P577" s="15">
        <v>24.2</v>
      </c>
      <c r="Q577" s="15">
        <v>289.60000000000002</v>
      </c>
      <c r="R577" s="20">
        <v>2.1</v>
      </c>
    </row>
    <row r="578" spans="1:18" x14ac:dyDescent="0.25">
      <c r="A578" s="13" t="s">
        <v>19</v>
      </c>
      <c r="B578" s="260" t="s">
        <v>233</v>
      </c>
      <c r="C578" s="260"/>
      <c r="D578" s="14">
        <v>150</v>
      </c>
      <c r="E578" s="15">
        <v>3.24</v>
      </c>
      <c r="F578" s="15">
        <v>7.8</v>
      </c>
      <c r="G578" s="15">
        <v>18.600000000000001</v>
      </c>
      <c r="H578" s="16">
        <v>207.6</v>
      </c>
      <c r="I578" s="17">
        <v>1.6</v>
      </c>
      <c r="J578" s="19"/>
      <c r="K578" s="260" t="s">
        <v>22</v>
      </c>
      <c r="L578" s="260"/>
      <c r="M578" s="14">
        <v>10</v>
      </c>
      <c r="N578" s="15">
        <v>0.1</v>
      </c>
      <c r="O578" s="15">
        <v>7.8</v>
      </c>
      <c r="P578" s="15">
        <v>0.1</v>
      </c>
      <c r="Q578" s="16">
        <v>70.900000000000006</v>
      </c>
      <c r="R578" s="21"/>
    </row>
    <row r="579" spans="1:18" x14ac:dyDescent="0.25">
      <c r="A579" s="19"/>
      <c r="B579" s="260" t="s">
        <v>22</v>
      </c>
      <c r="C579" s="260"/>
      <c r="D579" s="14">
        <v>10</v>
      </c>
      <c r="E579" s="15">
        <v>0.14000000000000001</v>
      </c>
      <c r="F579" s="15">
        <v>7.8</v>
      </c>
      <c r="G579" s="15">
        <v>0.1</v>
      </c>
      <c r="H579" s="16">
        <v>70.900000000000006</v>
      </c>
      <c r="I579" s="21"/>
      <c r="J579" s="13"/>
      <c r="K579" s="260" t="s">
        <v>23</v>
      </c>
      <c r="L579" s="260"/>
      <c r="M579" s="14">
        <v>30</v>
      </c>
      <c r="N579" s="15">
        <v>2.9</v>
      </c>
      <c r="O579" s="16">
        <v>1.01</v>
      </c>
      <c r="P579" s="16">
        <v>15.6</v>
      </c>
      <c r="Q579" s="16">
        <v>79.099999999999994</v>
      </c>
      <c r="R579" s="20"/>
    </row>
    <row r="580" spans="1:18" x14ac:dyDescent="0.25">
      <c r="A580" s="13"/>
      <c r="B580" s="260" t="s">
        <v>23</v>
      </c>
      <c r="C580" s="260"/>
      <c r="D580" s="14">
        <v>20</v>
      </c>
      <c r="E580" s="15">
        <v>1.51</v>
      </c>
      <c r="F580" s="16">
        <v>0.54220000000000002</v>
      </c>
      <c r="G580" s="15">
        <v>9.7200000000000006</v>
      </c>
      <c r="H580" s="16">
        <v>48.64</v>
      </c>
      <c r="I580" s="21"/>
      <c r="J580" s="31" t="s">
        <v>105</v>
      </c>
      <c r="K580" s="260" t="s">
        <v>106</v>
      </c>
      <c r="L580" s="260"/>
      <c r="M580" s="14">
        <v>180</v>
      </c>
      <c r="N580" s="15">
        <v>1.5</v>
      </c>
      <c r="O580" s="15">
        <v>1.6355</v>
      </c>
      <c r="P580" s="15">
        <v>12.1477</v>
      </c>
      <c r="Q580" s="16">
        <v>64.2</v>
      </c>
      <c r="R580" s="20">
        <v>4.5999999999999996</v>
      </c>
    </row>
    <row r="581" spans="1:18" x14ac:dyDescent="0.25">
      <c r="A581" s="31" t="s">
        <v>105</v>
      </c>
      <c r="B581" s="260" t="s">
        <v>106</v>
      </c>
      <c r="C581" s="260"/>
      <c r="D581" s="14">
        <v>150</v>
      </c>
      <c r="E581" s="15">
        <v>1.1000000000000001</v>
      </c>
      <c r="F581" s="15">
        <v>1.2</v>
      </c>
      <c r="G581" s="15">
        <v>1.8</v>
      </c>
      <c r="H581" s="16">
        <v>22.5</v>
      </c>
      <c r="I581" s="17">
        <v>3.8</v>
      </c>
      <c r="J581" s="252" t="s">
        <v>26</v>
      </c>
      <c r="K581" s="253"/>
      <c r="L581" s="253"/>
      <c r="M581" s="253"/>
      <c r="N581" s="253"/>
      <c r="O581" s="253"/>
      <c r="P581" s="253"/>
      <c r="Q581" s="253"/>
      <c r="R581" s="255"/>
    </row>
    <row r="582" spans="1:18" x14ac:dyDescent="0.25">
      <c r="A582" s="252" t="s">
        <v>26</v>
      </c>
      <c r="B582" s="253"/>
      <c r="C582" s="253"/>
      <c r="D582" s="253"/>
      <c r="E582" s="253"/>
      <c r="F582" s="253"/>
      <c r="G582" s="253"/>
      <c r="H582" s="253"/>
      <c r="I582" s="255"/>
      <c r="J582" s="22" t="s">
        <v>27</v>
      </c>
      <c r="K582" s="260" t="s">
        <v>75</v>
      </c>
      <c r="L582" s="260"/>
      <c r="M582" s="14">
        <v>100</v>
      </c>
      <c r="N582" s="15">
        <v>0.5</v>
      </c>
      <c r="O582" s="15">
        <v>0.1</v>
      </c>
      <c r="P582" s="15">
        <v>10.1</v>
      </c>
      <c r="Q582" s="16">
        <v>43</v>
      </c>
      <c r="R582" s="23">
        <v>2</v>
      </c>
    </row>
    <row r="583" spans="1:18" x14ac:dyDescent="0.25">
      <c r="A583" s="22" t="s">
        <v>27</v>
      </c>
      <c r="B583" s="260" t="s">
        <v>75</v>
      </c>
      <c r="C583" s="260"/>
      <c r="D583" s="14">
        <v>100</v>
      </c>
      <c r="E583" s="15">
        <v>0.5</v>
      </c>
      <c r="F583" s="15">
        <v>0.1</v>
      </c>
      <c r="G583" s="15">
        <v>10.1</v>
      </c>
      <c r="H583" s="16">
        <v>43</v>
      </c>
      <c r="I583" s="23">
        <v>2</v>
      </c>
      <c r="J583" s="261" t="s">
        <v>29</v>
      </c>
      <c r="K583" s="256"/>
      <c r="L583" s="256"/>
      <c r="M583" s="256"/>
      <c r="N583" s="256"/>
      <c r="O583" s="256"/>
      <c r="P583" s="256"/>
      <c r="Q583" s="256"/>
      <c r="R583" s="257"/>
    </row>
    <row r="584" spans="1:18" x14ac:dyDescent="0.25">
      <c r="A584" s="261" t="s">
        <v>29</v>
      </c>
      <c r="B584" s="256"/>
      <c r="C584" s="256"/>
      <c r="D584" s="256"/>
      <c r="E584" s="256"/>
      <c r="F584" s="256"/>
      <c r="G584" s="256"/>
      <c r="H584" s="256"/>
      <c r="I584" s="257"/>
      <c r="J584" s="24" t="s">
        <v>30</v>
      </c>
      <c r="K584" s="228" t="s">
        <v>31</v>
      </c>
      <c r="L584" s="228"/>
      <c r="M584" s="25">
        <v>60</v>
      </c>
      <c r="N584" s="26">
        <v>0.2</v>
      </c>
      <c r="O584" s="26">
        <v>5.2</v>
      </c>
      <c r="P584" s="26">
        <v>1.1000000000000001</v>
      </c>
      <c r="Q584" s="27">
        <v>45.57</v>
      </c>
      <c r="R584" s="32">
        <v>2</v>
      </c>
    </row>
    <row r="585" spans="1:18" x14ac:dyDescent="0.25">
      <c r="A585" s="24" t="s">
        <v>30</v>
      </c>
      <c r="B585" s="228" t="s">
        <v>31</v>
      </c>
      <c r="C585" s="228"/>
      <c r="D585" s="25">
        <v>40</v>
      </c>
      <c r="E585" s="26">
        <v>0.1</v>
      </c>
      <c r="F585" s="26">
        <v>3.8</v>
      </c>
      <c r="G585" s="26">
        <v>0.4</v>
      </c>
      <c r="H585" s="27">
        <v>27.1</v>
      </c>
      <c r="I585" s="28">
        <v>1.6</v>
      </c>
      <c r="J585" s="30" t="s">
        <v>234</v>
      </c>
      <c r="K585" s="228" t="s">
        <v>348</v>
      </c>
      <c r="L585" s="228"/>
      <c r="M585" s="25">
        <v>200</v>
      </c>
      <c r="N585" s="26">
        <v>1.5</v>
      </c>
      <c r="O585" s="26">
        <v>1.9</v>
      </c>
      <c r="P585" s="26">
        <v>9.6999999999999993</v>
      </c>
      <c r="Q585" s="27">
        <v>131.66999999999999</v>
      </c>
      <c r="R585" s="32">
        <v>3.9</v>
      </c>
    </row>
    <row r="586" spans="1:18" x14ac:dyDescent="0.25">
      <c r="A586" s="30" t="s">
        <v>234</v>
      </c>
      <c r="B586" s="260" t="s">
        <v>235</v>
      </c>
      <c r="C586" s="260"/>
      <c r="D586" s="14">
        <v>170</v>
      </c>
      <c r="E586" s="15">
        <v>1.3</v>
      </c>
      <c r="F586" s="15">
        <v>1.8</v>
      </c>
      <c r="G586" s="15">
        <v>9.1999999999999993</v>
      </c>
      <c r="H586" s="16">
        <v>111.92</v>
      </c>
      <c r="I586" s="17">
        <v>3.3</v>
      </c>
      <c r="J586" s="30">
        <v>278</v>
      </c>
      <c r="K586" s="228" t="s">
        <v>349</v>
      </c>
      <c r="L586" s="228"/>
      <c r="M586" s="25">
        <v>110</v>
      </c>
      <c r="N586" s="26">
        <v>13.1</v>
      </c>
      <c r="O586" s="26">
        <v>6.2199</v>
      </c>
      <c r="P586" s="26">
        <v>3.24</v>
      </c>
      <c r="Q586" s="27">
        <v>123.6</v>
      </c>
      <c r="R586" s="32">
        <v>1.1000000000000001</v>
      </c>
    </row>
    <row r="587" spans="1:18" x14ac:dyDescent="0.25">
      <c r="A587" s="30">
        <v>278</v>
      </c>
      <c r="B587" s="228" t="s">
        <v>98</v>
      </c>
      <c r="C587" s="228"/>
      <c r="D587" s="25">
        <v>100</v>
      </c>
      <c r="E587" s="26">
        <v>11.2</v>
      </c>
      <c r="F587" s="26">
        <v>5.3</v>
      </c>
      <c r="G587" s="26">
        <v>2.7</v>
      </c>
      <c r="H587" s="27">
        <v>105.4</v>
      </c>
      <c r="I587" s="28">
        <v>0.9</v>
      </c>
      <c r="J587" s="13">
        <v>165</v>
      </c>
      <c r="K587" s="260" t="s">
        <v>99</v>
      </c>
      <c r="L587" s="260"/>
      <c r="M587" s="14">
        <v>115</v>
      </c>
      <c r="N587" s="15">
        <v>4.8</v>
      </c>
      <c r="O587" s="15">
        <v>6.1</v>
      </c>
      <c r="P587" s="15">
        <v>23.3</v>
      </c>
      <c r="Q587" s="16">
        <v>231.98</v>
      </c>
      <c r="R587" s="21"/>
    </row>
    <row r="588" spans="1:18" x14ac:dyDescent="0.25">
      <c r="A588" s="13">
        <v>165</v>
      </c>
      <c r="B588" s="260" t="s">
        <v>99</v>
      </c>
      <c r="C588" s="260"/>
      <c r="D588" s="14">
        <v>105</v>
      </c>
      <c r="E588" s="15">
        <v>4.0999999999999996</v>
      </c>
      <c r="F588" s="15">
        <v>5.2</v>
      </c>
      <c r="G588" s="15">
        <v>21.5</v>
      </c>
      <c r="H588" s="16">
        <v>193.83</v>
      </c>
      <c r="I588" s="20"/>
      <c r="J588" s="13">
        <v>376</v>
      </c>
      <c r="K588" s="250" t="s">
        <v>236</v>
      </c>
      <c r="L588" s="249"/>
      <c r="M588" s="14">
        <v>180</v>
      </c>
      <c r="N588" s="16">
        <v>0.38</v>
      </c>
      <c r="O588" s="16">
        <v>1.2E-2</v>
      </c>
      <c r="P588" s="16">
        <v>25</v>
      </c>
      <c r="Q588" s="16">
        <v>101.76</v>
      </c>
      <c r="R588" s="17">
        <v>5.5</v>
      </c>
    </row>
    <row r="589" spans="1:18" x14ac:dyDescent="0.25">
      <c r="A589" s="30">
        <v>376</v>
      </c>
      <c r="B589" s="209" t="s">
        <v>236</v>
      </c>
      <c r="C589" s="210"/>
      <c r="D589" s="25">
        <v>150</v>
      </c>
      <c r="E589" s="27">
        <v>0.33</v>
      </c>
      <c r="F589" s="27">
        <v>0.01</v>
      </c>
      <c r="G589" s="27">
        <v>20.83</v>
      </c>
      <c r="H589" s="27">
        <v>84.8</v>
      </c>
      <c r="I589" s="32">
        <v>4.5999999999999996</v>
      </c>
      <c r="J589" s="13"/>
      <c r="K589" s="260" t="s">
        <v>23</v>
      </c>
      <c r="L589" s="260"/>
      <c r="M589" s="14">
        <v>30</v>
      </c>
      <c r="N589" s="15">
        <v>2.9</v>
      </c>
      <c r="O589" s="16">
        <v>1.01</v>
      </c>
      <c r="P589" s="16">
        <v>15.6</v>
      </c>
      <c r="Q589" s="16">
        <v>79.099999999999994</v>
      </c>
      <c r="R589" s="20"/>
    </row>
    <row r="590" spans="1:18" x14ac:dyDescent="0.25">
      <c r="A590" s="13"/>
      <c r="B590" s="250" t="s">
        <v>23</v>
      </c>
      <c r="C590" s="249"/>
      <c r="D590" s="14">
        <v>20</v>
      </c>
      <c r="E590" s="15">
        <v>1.51</v>
      </c>
      <c r="F590" s="16">
        <v>0.54220000000000002</v>
      </c>
      <c r="G590" s="15">
        <v>9.7200000000000006</v>
      </c>
      <c r="H590" s="16">
        <v>48.64</v>
      </c>
      <c r="I590" s="21"/>
      <c r="J590" s="13"/>
      <c r="K590" s="260" t="s">
        <v>36</v>
      </c>
      <c r="L590" s="260"/>
      <c r="M590" s="14">
        <v>25</v>
      </c>
      <c r="N590" s="16">
        <v>1.47</v>
      </c>
      <c r="O590" s="16">
        <v>0.45</v>
      </c>
      <c r="P590" s="16">
        <v>13.11</v>
      </c>
      <c r="Q590" s="16">
        <v>59.634889999999999</v>
      </c>
      <c r="R590" s="20"/>
    </row>
    <row r="591" spans="1:18" x14ac:dyDescent="0.25">
      <c r="A591" s="13"/>
      <c r="B591" s="260" t="s">
        <v>36</v>
      </c>
      <c r="C591" s="260"/>
      <c r="D591" s="14">
        <v>20</v>
      </c>
      <c r="E591" s="15">
        <v>1</v>
      </c>
      <c r="F591" s="16">
        <v>0.36</v>
      </c>
      <c r="G591" s="15">
        <v>9.9</v>
      </c>
      <c r="H591" s="16">
        <v>45.6</v>
      </c>
      <c r="I591" s="21"/>
      <c r="J591" s="252" t="s">
        <v>38</v>
      </c>
      <c r="K591" s="253"/>
      <c r="L591" s="253"/>
      <c r="M591" s="253"/>
      <c r="N591" s="253"/>
      <c r="O591" s="253"/>
      <c r="P591" s="253"/>
      <c r="Q591" s="253"/>
      <c r="R591" s="255"/>
    </row>
    <row r="592" spans="1:18" x14ac:dyDescent="0.25">
      <c r="A592" s="252" t="s">
        <v>38</v>
      </c>
      <c r="B592" s="253"/>
      <c r="C592" s="253"/>
      <c r="D592" s="253"/>
      <c r="E592" s="253"/>
      <c r="F592" s="253"/>
      <c r="G592" s="253"/>
      <c r="H592" s="253"/>
      <c r="I592" s="255"/>
      <c r="J592" s="30">
        <v>738</v>
      </c>
      <c r="K592" s="228" t="s">
        <v>350</v>
      </c>
      <c r="L592" s="228"/>
      <c r="M592" s="25">
        <v>70</v>
      </c>
      <c r="N592" s="26">
        <v>3.9</v>
      </c>
      <c r="O592" s="26">
        <v>3.1</v>
      </c>
      <c r="P592" s="26">
        <v>32.1</v>
      </c>
      <c r="Q592" s="27">
        <v>181.3</v>
      </c>
      <c r="R592" s="28">
        <v>2.6</v>
      </c>
    </row>
    <row r="593" spans="1:18" x14ac:dyDescent="0.25">
      <c r="A593" s="30">
        <v>738</v>
      </c>
      <c r="B593" s="228" t="s">
        <v>237</v>
      </c>
      <c r="C593" s="228"/>
      <c r="D593" s="25">
        <v>60</v>
      </c>
      <c r="E593" s="26">
        <v>3.4</v>
      </c>
      <c r="F593" s="26">
        <v>2.6</v>
      </c>
      <c r="G593" s="26">
        <v>27.5</v>
      </c>
      <c r="H593" s="27">
        <v>155</v>
      </c>
      <c r="I593" s="28">
        <v>2.2000000000000002</v>
      </c>
      <c r="J593" s="13"/>
      <c r="K593" s="260" t="s">
        <v>279</v>
      </c>
      <c r="L593" s="260"/>
      <c r="M593" s="14">
        <v>185</v>
      </c>
      <c r="N593" s="15">
        <v>5.6</v>
      </c>
      <c r="O593" s="15">
        <v>5.2</v>
      </c>
      <c r="P593" s="15">
        <v>8.5</v>
      </c>
      <c r="Q593" s="16">
        <v>109</v>
      </c>
      <c r="R593" s="20">
        <v>2.2000000000000002</v>
      </c>
    </row>
    <row r="594" spans="1:18" x14ac:dyDescent="0.25">
      <c r="A594" s="13"/>
      <c r="B594" s="260" t="s">
        <v>41</v>
      </c>
      <c r="C594" s="260"/>
      <c r="D594" s="14">
        <v>160</v>
      </c>
      <c r="E594" s="15">
        <v>4.3</v>
      </c>
      <c r="F594" s="15">
        <v>4.8</v>
      </c>
      <c r="G594" s="15">
        <v>7.1</v>
      </c>
      <c r="H594" s="16">
        <v>90</v>
      </c>
      <c r="I594" s="23">
        <v>2</v>
      </c>
      <c r="J594" s="252" t="s">
        <v>42</v>
      </c>
      <c r="K594" s="253"/>
      <c r="L594" s="253"/>
      <c r="M594" s="253"/>
      <c r="N594" s="253"/>
      <c r="O594" s="253"/>
      <c r="P594" s="253"/>
      <c r="Q594" s="253"/>
      <c r="R594" s="255"/>
    </row>
    <row r="595" spans="1:18" x14ac:dyDescent="0.25">
      <c r="A595" s="252" t="s">
        <v>42</v>
      </c>
      <c r="B595" s="253"/>
      <c r="C595" s="253"/>
      <c r="D595" s="253"/>
      <c r="E595" s="253"/>
      <c r="F595" s="253"/>
      <c r="G595" s="253"/>
      <c r="H595" s="253"/>
      <c r="I595" s="255"/>
      <c r="J595" s="13" t="s">
        <v>304</v>
      </c>
      <c r="K595" s="260" t="s">
        <v>305</v>
      </c>
      <c r="L595" s="260"/>
      <c r="M595" s="14">
        <v>60</v>
      </c>
      <c r="N595" s="15">
        <v>1.2</v>
      </c>
      <c r="O595" s="15">
        <v>4.8</v>
      </c>
      <c r="P595" s="15">
        <v>5.2</v>
      </c>
      <c r="Q595" s="16">
        <v>80.55</v>
      </c>
      <c r="R595" s="17">
        <v>4.3</v>
      </c>
    </row>
    <row r="596" spans="1:18" x14ac:dyDescent="0.25">
      <c r="A596" s="13">
        <v>45</v>
      </c>
      <c r="B596" s="260" t="s">
        <v>84</v>
      </c>
      <c r="C596" s="260"/>
      <c r="D596" s="14">
        <v>40</v>
      </c>
      <c r="E596" s="15">
        <v>0.5</v>
      </c>
      <c r="F596" s="15">
        <v>3</v>
      </c>
      <c r="G596" s="15">
        <v>3.3</v>
      </c>
      <c r="H596" s="16">
        <v>52.3</v>
      </c>
      <c r="I596" s="17">
        <v>2.9</v>
      </c>
      <c r="J596" s="13" t="s">
        <v>238</v>
      </c>
      <c r="K596" s="260" t="s">
        <v>351</v>
      </c>
      <c r="L596" s="260"/>
      <c r="M596" s="14">
        <v>140</v>
      </c>
      <c r="N596" s="15">
        <v>11.8</v>
      </c>
      <c r="O596" s="15">
        <v>10.199999999999999</v>
      </c>
      <c r="P596" s="15">
        <v>22.7</v>
      </c>
      <c r="Q596" s="15">
        <v>243.5</v>
      </c>
      <c r="R596" s="17">
        <v>6.2</v>
      </c>
    </row>
    <row r="597" spans="1:18" x14ac:dyDescent="0.25">
      <c r="A597" s="13" t="s">
        <v>238</v>
      </c>
      <c r="B597" s="260" t="s">
        <v>239</v>
      </c>
      <c r="C597" s="260"/>
      <c r="D597" s="14">
        <v>125</v>
      </c>
      <c r="E597" s="15">
        <v>10.4</v>
      </c>
      <c r="F597" s="15">
        <v>8.4</v>
      </c>
      <c r="G597" s="15">
        <v>18.600000000000001</v>
      </c>
      <c r="H597" s="15">
        <v>204.2</v>
      </c>
      <c r="I597" s="17">
        <v>5.5</v>
      </c>
      <c r="J597" s="13">
        <v>392</v>
      </c>
      <c r="K597" s="250" t="s">
        <v>67</v>
      </c>
      <c r="L597" s="249"/>
      <c r="M597" s="33" t="s">
        <v>286</v>
      </c>
      <c r="N597" s="15">
        <v>1.2</v>
      </c>
      <c r="O597" s="15">
        <v>1.548</v>
      </c>
      <c r="P597" s="15">
        <v>12</v>
      </c>
      <c r="Q597" s="15">
        <v>64</v>
      </c>
      <c r="R597" s="20">
        <v>1.3</v>
      </c>
    </row>
    <row r="598" spans="1:18" x14ac:dyDescent="0.25">
      <c r="A598" s="13">
        <v>392</v>
      </c>
      <c r="B598" s="260" t="s">
        <v>67</v>
      </c>
      <c r="C598" s="260"/>
      <c r="D598" s="33" t="s">
        <v>68</v>
      </c>
      <c r="E598" s="15">
        <v>1</v>
      </c>
      <c r="F598" s="15">
        <v>1.2</v>
      </c>
      <c r="G598" s="15">
        <v>9.1999999999999993</v>
      </c>
      <c r="H598" s="16">
        <v>52.4</v>
      </c>
      <c r="I598" s="17">
        <v>1.1000000000000001</v>
      </c>
      <c r="J598" s="13"/>
      <c r="K598" s="260" t="s">
        <v>36</v>
      </c>
      <c r="L598" s="260"/>
      <c r="M598" s="14">
        <v>25</v>
      </c>
      <c r="N598" s="16">
        <v>1.47</v>
      </c>
      <c r="O598" s="16">
        <v>0.45</v>
      </c>
      <c r="P598" s="16">
        <v>13.11</v>
      </c>
      <c r="Q598" s="16">
        <v>59.634889999999999</v>
      </c>
      <c r="R598" s="20"/>
    </row>
    <row r="599" spans="1:18" ht="15.75" thickBot="1" x14ac:dyDescent="0.3">
      <c r="A599" s="13"/>
      <c r="B599" s="260" t="s">
        <v>23</v>
      </c>
      <c r="C599" s="260"/>
      <c r="D599" s="14">
        <v>20</v>
      </c>
      <c r="E599" s="15">
        <v>1.54</v>
      </c>
      <c r="F599" s="16">
        <v>0.54220000000000002</v>
      </c>
      <c r="G599" s="15">
        <v>9.7200000000000006</v>
      </c>
      <c r="H599" s="16">
        <v>48.64</v>
      </c>
      <c r="I599" s="21"/>
      <c r="J599" s="13"/>
      <c r="K599" s="260" t="s">
        <v>23</v>
      </c>
      <c r="L599" s="260"/>
      <c r="M599" s="14">
        <v>20</v>
      </c>
      <c r="N599" s="15">
        <v>1.5</v>
      </c>
      <c r="O599" s="16">
        <v>0.54220000000000002</v>
      </c>
      <c r="P599" s="15">
        <v>9.7200000000000006</v>
      </c>
      <c r="Q599" s="16">
        <v>48.64</v>
      </c>
      <c r="R599" s="21"/>
    </row>
    <row r="600" spans="1:18" ht="24.75" thickBot="1" x14ac:dyDescent="0.3">
      <c r="A600" s="13"/>
      <c r="B600" s="260" t="s">
        <v>36</v>
      </c>
      <c r="C600" s="260"/>
      <c r="D600" s="14">
        <v>20</v>
      </c>
      <c r="E600" s="15">
        <v>1</v>
      </c>
      <c r="F600" s="16">
        <v>0.36</v>
      </c>
      <c r="G600" s="15">
        <v>9.9</v>
      </c>
      <c r="H600" s="16">
        <v>45.6</v>
      </c>
      <c r="I600" s="21"/>
      <c r="J600" s="242" t="s">
        <v>352</v>
      </c>
      <c r="K600" s="238"/>
      <c r="L600" s="238"/>
      <c r="M600" s="238"/>
      <c r="N600" s="238" t="s">
        <v>11</v>
      </c>
      <c r="O600" s="238"/>
      <c r="P600" s="238"/>
      <c r="Q600" s="237" t="s">
        <v>12</v>
      </c>
      <c r="R600" s="34" t="s">
        <v>13</v>
      </c>
    </row>
    <row r="601" spans="1:18" ht="24" x14ac:dyDescent="0.25">
      <c r="A601" s="242" t="s">
        <v>240</v>
      </c>
      <c r="B601" s="238"/>
      <c r="C601" s="238"/>
      <c r="D601" s="238"/>
      <c r="E601" s="238" t="s">
        <v>11</v>
      </c>
      <c r="F601" s="238"/>
      <c r="G601" s="238"/>
      <c r="H601" s="237" t="s">
        <v>12</v>
      </c>
      <c r="I601" s="34" t="s">
        <v>13</v>
      </c>
      <c r="J601" s="243"/>
      <c r="K601" s="244"/>
      <c r="L601" s="244"/>
      <c r="M601" s="244"/>
      <c r="N601" s="35" t="s">
        <v>14</v>
      </c>
      <c r="O601" s="35" t="s">
        <v>15</v>
      </c>
      <c r="P601" s="35" t="s">
        <v>16</v>
      </c>
      <c r="Q601" s="239"/>
      <c r="R601" s="36" t="s">
        <v>17</v>
      </c>
    </row>
    <row r="602" spans="1:18" ht="15.75" thickBot="1" x14ac:dyDescent="0.3">
      <c r="A602" s="243"/>
      <c r="B602" s="244"/>
      <c r="C602" s="244"/>
      <c r="D602" s="244"/>
      <c r="E602" s="35" t="s">
        <v>14</v>
      </c>
      <c r="F602" s="35" t="s">
        <v>15</v>
      </c>
      <c r="G602" s="35" t="s">
        <v>16</v>
      </c>
      <c r="H602" s="239"/>
      <c r="I602" s="36" t="s">
        <v>17</v>
      </c>
      <c r="J602" s="245"/>
      <c r="K602" s="246"/>
      <c r="L602" s="246"/>
      <c r="M602" s="246"/>
      <c r="N602" s="37">
        <f>N599+N598+N597+N596+N595+N593+N592+N590+N589+N588+N587+N586+N585+N584+N582+N580+N579+N578+N577</f>
        <v>60.220000000000006</v>
      </c>
      <c r="O602" s="37">
        <f>O599+O598+O597+O596+O595+O593+O592+O590+O589+O588+O587+O586+O585+O584+O582+O580+O579+O578+O577</f>
        <v>65.577600000000004</v>
      </c>
      <c r="P602" s="37">
        <f>P599+P598+P597+P596+P595+P593+P592+P590+P589+P588+P587+P586+P585+P584+P582+P580+P579+P578+P577</f>
        <v>256.52769999999998</v>
      </c>
      <c r="Q602" s="37">
        <f>Q599+Q598+Q597+Q596+Q595+Q593+Q592+Q590+Q589+Q588+Q587+Q586+Q585+Q584+Q582+Q580+Q579+Q578+Q577</f>
        <v>2106.7397800000003</v>
      </c>
      <c r="R602" s="37">
        <f>R599+R598+R597+R596+R595+R593+R592+R590+R589+R588+R587+R586+R585+R584+R582+R580+R579+R578+R577</f>
        <v>37.800000000000004</v>
      </c>
    </row>
    <row r="603" spans="1:18" ht="15.75" thickBot="1" x14ac:dyDescent="0.3">
      <c r="A603" s="245"/>
      <c r="B603" s="246"/>
      <c r="C603" s="246"/>
      <c r="D603" s="246"/>
      <c r="E603" s="37">
        <f>E600+E599+E598+E597+E596+E594+E593+E591+E590+E589+E588+E587+E586+E585+E583+E581+E580+E579+E578</f>
        <v>48.17</v>
      </c>
      <c r="F603" s="37">
        <f>F600+F599+F598+F597+F596+F594+F593+F591+F590+F589+F588+F587+F586+F585+F583+F581+F580+F579+F578</f>
        <v>55.356599999999993</v>
      </c>
      <c r="G603" s="37">
        <f>G600+G599+G598+G597+G596+G594+G593+G591+G590+G589+G588+G587+G586+G585+G583+G581+G580+G579+G578</f>
        <v>199.88999999999996</v>
      </c>
      <c r="H603" s="37">
        <f>H600+H599+H598+H597+H596+H594+H593+H591+H590+H589+H588+H587+H586+H585+H583+H581+H580+H579+H578</f>
        <v>1658.0700000000002</v>
      </c>
      <c r="I603" s="38">
        <f>I600+I599+I598+I597+I596+I594+I593+I591+I590+I589+I588+I587+I586+I585+I583+I581+I580+I579+I578</f>
        <v>31.5</v>
      </c>
      <c r="J603" s="45"/>
      <c r="K603" s="45"/>
      <c r="L603" s="45"/>
      <c r="M603" s="45"/>
      <c r="N603" s="46"/>
      <c r="O603" s="46"/>
      <c r="P603" s="46"/>
      <c r="Q603" s="46"/>
      <c r="R603" s="46"/>
    </row>
    <row r="604" spans="1:18" ht="15.75" thickBot="1" x14ac:dyDescent="0.3">
      <c r="A604" s="45"/>
      <c r="B604" s="45"/>
      <c r="C604" s="45"/>
      <c r="D604" s="45"/>
      <c r="E604" s="46"/>
      <c r="F604" s="46"/>
      <c r="G604" s="46"/>
      <c r="H604" s="46"/>
      <c r="I604" s="46"/>
      <c r="J604" s="230" t="s">
        <v>353</v>
      </c>
      <c r="K604" s="219"/>
      <c r="L604" s="219"/>
      <c r="M604" s="219"/>
      <c r="N604" s="219"/>
      <c r="O604" s="219"/>
      <c r="P604" s="219"/>
      <c r="Q604" s="219"/>
      <c r="R604" s="231"/>
    </row>
    <row r="605" spans="1:18" x14ac:dyDescent="0.25">
      <c r="A605" s="281" t="s">
        <v>241</v>
      </c>
      <c r="B605" s="282"/>
      <c r="C605" s="282"/>
      <c r="D605" s="282"/>
      <c r="E605" s="282"/>
      <c r="F605" s="282"/>
      <c r="G605" s="282"/>
      <c r="H605" s="282"/>
      <c r="I605" s="283"/>
      <c r="J605" s="1">
        <v>17</v>
      </c>
      <c r="K605" s="5" t="s">
        <v>1</v>
      </c>
      <c r="L605" s="6">
        <v>2</v>
      </c>
      <c r="M605" s="2"/>
      <c r="N605" s="2"/>
      <c r="O605" s="2"/>
      <c r="P605" s="2"/>
      <c r="Q605" s="3"/>
      <c r="R605" s="4"/>
    </row>
    <row r="606" spans="1:18" x14ac:dyDescent="0.25">
      <c r="A606" s="1">
        <v>17</v>
      </c>
      <c r="B606" s="5" t="s">
        <v>1</v>
      </c>
      <c r="C606" s="6">
        <v>2</v>
      </c>
      <c r="D606" s="2"/>
      <c r="E606" s="2"/>
      <c r="F606" s="2"/>
      <c r="G606" s="2"/>
      <c r="H606" s="3"/>
      <c r="I606" s="4"/>
      <c r="J606" s="1"/>
      <c r="K606" s="5" t="s">
        <v>2</v>
      </c>
      <c r="L606" s="6">
        <v>4</v>
      </c>
      <c r="M606" s="2"/>
      <c r="N606" s="2"/>
      <c r="O606" s="2"/>
      <c r="P606" s="2"/>
      <c r="Q606" s="3"/>
      <c r="R606" s="4"/>
    </row>
    <row r="607" spans="1:18" x14ac:dyDescent="0.25">
      <c r="A607" s="1"/>
      <c r="B607" s="5" t="s">
        <v>2</v>
      </c>
      <c r="C607" s="6">
        <v>4</v>
      </c>
      <c r="D607" s="2"/>
      <c r="E607" s="2"/>
      <c r="F607" s="2"/>
      <c r="G607" s="2"/>
      <c r="H607" s="3"/>
      <c r="I607" s="4"/>
      <c r="J607" s="1"/>
      <c r="K607" s="5" t="s">
        <v>3</v>
      </c>
      <c r="L607" s="7" t="s">
        <v>4</v>
      </c>
      <c r="M607" s="262" t="s">
        <v>5</v>
      </c>
      <c r="N607" s="262"/>
      <c r="O607" s="262"/>
      <c r="P607" s="262"/>
      <c r="Q607" s="262"/>
      <c r="R607" s="4"/>
    </row>
    <row r="608" spans="1:18" x14ac:dyDescent="0.25">
      <c r="A608" s="1"/>
      <c r="B608" s="5" t="s">
        <v>3</v>
      </c>
      <c r="C608" s="7" t="s">
        <v>4</v>
      </c>
      <c r="D608" s="262" t="s">
        <v>5</v>
      </c>
      <c r="E608" s="262"/>
      <c r="F608" s="262"/>
      <c r="G608" s="262"/>
      <c r="H608" s="262"/>
      <c r="I608" s="4"/>
      <c r="J608" s="50"/>
      <c r="K608" s="51" t="s">
        <v>6</v>
      </c>
      <c r="L608" s="9" t="s">
        <v>292</v>
      </c>
      <c r="M608" s="7"/>
      <c r="N608" s="7"/>
      <c r="O608" s="7"/>
      <c r="P608" s="7"/>
      <c r="Q608" s="52"/>
      <c r="R608" s="53"/>
    </row>
    <row r="609" spans="1:18" x14ac:dyDescent="0.25">
      <c r="A609" s="50"/>
      <c r="B609" s="51" t="s">
        <v>6</v>
      </c>
      <c r="C609" s="9" t="s">
        <v>7</v>
      </c>
      <c r="D609" s="7"/>
      <c r="E609" s="7"/>
      <c r="F609" s="7"/>
      <c r="G609" s="7"/>
      <c r="H609" s="52"/>
      <c r="I609" s="53"/>
      <c r="J609" s="1"/>
      <c r="K609" s="2"/>
      <c r="L609" s="2"/>
      <c r="M609" s="2"/>
      <c r="N609" s="2"/>
      <c r="O609" s="2"/>
      <c r="P609" s="2"/>
      <c r="Q609" s="3"/>
      <c r="R609" s="4"/>
    </row>
    <row r="610" spans="1:18" ht="25.5" x14ac:dyDescent="0.25">
      <c r="A610" s="1"/>
      <c r="B610" s="2"/>
      <c r="C610" s="2"/>
      <c r="D610" s="2"/>
      <c r="E610" s="2"/>
      <c r="F610" s="2"/>
      <c r="G610" s="2"/>
      <c r="H610" s="3"/>
      <c r="I610" s="4"/>
      <c r="J610" s="233" t="s">
        <v>8</v>
      </c>
      <c r="K610" s="234" t="s">
        <v>9</v>
      </c>
      <c r="L610" s="234"/>
      <c r="M610" s="234" t="s">
        <v>10</v>
      </c>
      <c r="N610" s="234" t="s">
        <v>11</v>
      </c>
      <c r="O610" s="234"/>
      <c r="P610" s="234"/>
      <c r="Q610" s="235" t="s">
        <v>12</v>
      </c>
      <c r="R610" s="12" t="s">
        <v>13</v>
      </c>
    </row>
    <row r="611" spans="1:18" ht="25.5" x14ac:dyDescent="0.25">
      <c r="A611" s="233" t="s">
        <v>8</v>
      </c>
      <c r="B611" s="234" t="s">
        <v>9</v>
      </c>
      <c r="C611" s="234"/>
      <c r="D611" s="234" t="s">
        <v>10</v>
      </c>
      <c r="E611" s="234" t="s">
        <v>11</v>
      </c>
      <c r="F611" s="234"/>
      <c r="G611" s="234"/>
      <c r="H611" s="235" t="s">
        <v>12</v>
      </c>
      <c r="I611" s="12" t="s">
        <v>13</v>
      </c>
      <c r="J611" s="233"/>
      <c r="K611" s="234"/>
      <c r="L611" s="234"/>
      <c r="M611" s="234"/>
      <c r="N611" s="11" t="s">
        <v>14</v>
      </c>
      <c r="O611" s="11" t="s">
        <v>15</v>
      </c>
      <c r="P611" s="11" t="s">
        <v>16</v>
      </c>
      <c r="Q611" s="235"/>
      <c r="R611" s="12" t="s">
        <v>17</v>
      </c>
    </row>
    <row r="612" spans="1:18" x14ac:dyDescent="0.25">
      <c r="A612" s="233"/>
      <c r="B612" s="234"/>
      <c r="C612" s="234"/>
      <c r="D612" s="234"/>
      <c r="E612" s="11" t="s">
        <v>14</v>
      </c>
      <c r="F612" s="11" t="s">
        <v>15</v>
      </c>
      <c r="G612" s="11" t="s">
        <v>16</v>
      </c>
      <c r="H612" s="235"/>
      <c r="I612" s="12" t="s">
        <v>17</v>
      </c>
      <c r="J612" s="252" t="s">
        <v>18</v>
      </c>
      <c r="K612" s="253"/>
      <c r="L612" s="253"/>
      <c r="M612" s="253"/>
      <c r="N612" s="253"/>
      <c r="O612" s="253"/>
      <c r="P612" s="253"/>
      <c r="Q612" s="253"/>
      <c r="R612" s="255"/>
    </row>
    <row r="613" spans="1:18" x14ac:dyDescent="0.25">
      <c r="A613" s="252" t="s">
        <v>18</v>
      </c>
      <c r="B613" s="253"/>
      <c r="C613" s="253"/>
      <c r="D613" s="253"/>
      <c r="E613" s="253"/>
      <c r="F613" s="253"/>
      <c r="G613" s="253"/>
      <c r="H613" s="253"/>
      <c r="I613" s="255"/>
      <c r="J613" s="30">
        <v>206</v>
      </c>
      <c r="K613" s="228" t="s">
        <v>354</v>
      </c>
      <c r="L613" s="228"/>
      <c r="M613" s="25">
        <v>170</v>
      </c>
      <c r="N613" s="26">
        <v>10.5</v>
      </c>
      <c r="O613" s="27">
        <v>11.8</v>
      </c>
      <c r="P613" s="27">
        <v>26</v>
      </c>
      <c r="Q613" s="27">
        <v>221</v>
      </c>
      <c r="R613" s="32">
        <v>0.16</v>
      </c>
    </row>
    <row r="614" spans="1:18" x14ac:dyDescent="0.25">
      <c r="A614" s="30">
        <v>206</v>
      </c>
      <c r="B614" s="228" t="s">
        <v>242</v>
      </c>
      <c r="C614" s="228"/>
      <c r="D614" s="25">
        <v>150</v>
      </c>
      <c r="E614" s="26">
        <v>9.3000000000000007</v>
      </c>
      <c r="F614" s="26">
        <v>10.1</v>
      </c>
      <c r="G614" s="26">
        <v>22.7</v>
      </c>
      <c r="H614" s="27">
        <v>194.2</v>
      </c>
      <c r="I614" s="32">
        <v>0.12</v>
      </c>
      <c r="J614" s="13"/>
      <c r="K614" s="260" t="s">
        <v>23</v>
      </c>
      <c r="L614" s="260"/>
      <c r="M614" s="14">
        <v>30</v>
      </c>
      <c r="N614" s="15">
        <v>2.9</v>
      </c>
      <c r="O614" s="16">
        <v>1.01</v>
      </c>
      <c r="P614" s="16">
        <v>15.6</v>
      </c>
      <c r="Q614" s="16">
        <v>79.099999999999994</v>
      </c>
      <c r="R614" s="20"/>
    </row>
    <row r="615" spans="1:18" x14ac:dyDescent="0.25">
      <c r="A615" s="13"/>
      <c r="B615" s="260" t="s">
        <v>23</v>
      </c>
      <c r="C615" s="260"/>
      <c r="D615" s="14">
        <v>20</v>
      </c>
      <c r="E615" s="15">
        <v>1.54</v>
      </c>
      <c r="F615" s="16">
        <v>0.54220000000000002</v>
      </c>
      <c r="G615" s="15">
        <v>9.7200000000000006</v>
      </c>
      <c r="H615" s="16">
        <v>48.64</v>
      </c>
      <c r="I615" s="21"/>
      <c r="J615" s="19">
        <v>397</v>
      </c>
      <c r="K615" s="260" t="s">
        <v>52</v>
      </c>
      <c r="L615" s="260"/>
      <c r="M615" s="14">
        <v>180</v>
      </c>
      <c r="N615" s="15">
        <v>3.3</v>
      </c>
      <c r="O615" s="15">
        <v>3.43336</v>
      </c>
      <c r="P615" s="15">
        <v>23</v>
      </c>
      <c r="Q615" s="16">
        <v>109.6</v>
      </c>
      <c r="R615" s="20">
        <v>1.2</v>
      </c>
    </row>
    <row r="616" spans="1:18" x14ac:dyDescent="0.25">
      <c r="A616" s="19">
        <v>397</v>
      </c>
      <c r="B616" s="260" t="s">
        <v>52</v>
      </c>
      <c r="C616" s="260"/>
      <c r="D616" s="14">
        <v>150</v>
      </c>
      <c r="E616" s="15">
        <v>2.84</v>
      </c>
      <c r="F616" s="15">
        <v>2.9</v>
      </c>
      <c r="G616" s="15">
        <v>18.8</v>
      </c>
      <c r="H616" s="16">
        <v>91</v>
      </c>
      <c r="I616" s="23">
        <v>1</v>
      </c>
      <c r="J616" s="13"/>
      <c r="K616" s="260" t="s">
        <v>123</v>
      </c>
      <c r="L616" s="260"/>
      <c r="M616" s="14">
        <v>80</v>
      </c>
      <c r="N616" s="15">
        <v>0.5</v>
      </c>
      <c r="O616" s="15">
        <v>0.2</v>
      </c>
      <c r="P616" s="15">
        <v>6</v>
      </c>
      <c r="Q616" s="16">
        <v>30.4</v>
      </c>
      <c r="R616" s="17">
        <v>9</v>
      </c>
    </row>
    <row r="617" spans="1:18" x14ac:dyDescent="0.25">
      <c r="A617" s="13"/>
      <c r="B617" s="260" t="s">
        <v>123</v>
      </c>
      <c r="C617" s="260"/>
      <c r="D617" s="14">
        <v>40</v>
      </c>
      <c r="E617" s="15">
        <v>0.3</v>
      </c>
      <c r="F617" s="15">
        <v>0.1</v>
      </c>
      <c r="G617" s="14">
        <v>3</v>
      </c>
      <c r="H617" s="16">
        <v>15.2</v>
      </c>
      <c r="I617" s="17">
        <v>4.5</v>
      </c>
      <c r="J617" s="252" t="s">
        <v>26</v>
      </c>
      <c r="K617" s="253"/>
      <c r="L617" s="253"/>
      <c r="M617" s="253"/>
      <c r="N617" s="253"/>
      <c r="O617" s="253"/>
      <c r="P617" s="253"/>
      <c r="Q617" s="253"/>
      <c r="R617" s="255"/>
    </row>
    <row r="618" spans="1:18" x14ac:dyDescent="0.25">
      <c r="A618" s="252" t="s">
        <v>26</v>
      </c>
      <c r="B618" s="253"/>
      <c r="C618" s="253"/>
      <c r="D618" s="253"/>
      <c r="E618" s="253"/>
      <c r="F618" s="253"/>
      <c r="G618" s="253"/>
      <c r="H618" s="253"/>
      <c r="I618" s="255"/>
      <c r="J618" s="22" t="s">
        <v>27</v>
      </c>
      <c r="K618" s="260" t="s">
        <v>28</v>
      </c>
      <c r="L618" s="260"/>
      <c r="M618" s="14">
        <v>100</v>
      </c>
      <c r="N618" s="15">
        <v>0.4</v>
      </c>
      <c r="O618" s="15">
        <v>0</v>
      </c>
      <c r="P618" s="15">
        <v>13.3</v>
      </c>
      <c r="Q618" s="16">
        <v>56</v>
      </c>
      <c r="R618" s="23">
        <v>2.5</v>
      </c>
    </row>
    <row r="619" spans="1:18" x14ac:dyDescent="0.25">
      <c r="A619" s="22" t="s">
        <v>27</v>
      </c>
      <c r="B619" s="260" t="s">
        <v>28</v>
      </c>
      <c r="C619" s="260"/>
      <c r="D619" s="14">
        <v>100</v>
      </c>
      <c r="E619" s="15">
        <v>0.44</v>
      </c>
      <c r="F619" s="15">
        <v>0</v>
      </c>
      <c r="G619" s="15">
        <v>13.3</v>
      </c>
      <c r="H619" s="16">
        <v>56</v>
      </c>
      <c r="I619" s="23">
        <v>2.5</v>
      </c>
      <c r="J619" s="261" t="s">
        <v>29</v>
      </c>
      <c r="K619" s="256"/>
      <c r="L619" s="256"/>
      <c r="M619" s="256"/>
      <c r="N619" s="256"/>
      <c r="O619" s="256"/>
      <c r="P619" s="256"/>
      <c r="Q619" s="256"/>
      <c r="R619" s="257"/>
    </row>
    <row r="620" spans="1:18" x14ac:dyDescent="0.25">
      <c r="A620" s="261" t="s">
        <v>29</v>
      </c>
      <c r="B620" s="256"/>
      <c r="C620" s="256"/>
      <c r="D620" s="256"/>
      <c r="E620" s="256"/>
      <c r="F620" s="256"/>
      <c r="G620" s="256"/>
      <c r="H620" s="256"/>
      <c r="I620" s="257"/>
      <c r="J620" s="24">
        <v>14</v>
      </c>
      <c r="K620" s="228" t="s">
        <v>243</v>
      </c>
      <c r="L620" s="228"/>
      <c r="M620" s="25">
        <v>60</v>
      </c>
      <c r="N620" s="26">
        <v>0.5</v>
      </c>
      <c r="O620" s="26">
        <v>5.3</v>
      </c>
      <c r="P620" s="26">
        <v>2.7</v>
      </c>
      <c r="Q620" s="26">
        <v>53.5</v>
      </c>
      <c r="R620" s="32">
        <v>13</v>
      </c>
    </row>
    <row r="621" spans="1:18" x14ac:dyDescent="0.25">
      <c r="A621" s="24">
        <v>14</v>
      </c>
      <c r="B621" s="228" t="s">
        <v>243</v>
      </c>
      <c r="C621" s="228"/>
      <c r="D621" s="25">
        <v>40</v>
      </c>
      <c r="E621" s="26">
        <v>0.3</v>
      </c>
      <c r="F621" s="26">
        <v>3.5</v>
      </c>
      <c r="G621" s="26">
        <v>1.8</v>
      </c>
      <c r="H621" s="27">
        <v>35.6</v>
      </c>
      <c r="I621" s="28">
        <v>8.6999999999999993</v>
      </c>
      <c r="J621" s="30">
        <v>87</v>
      </c>
      <c r="K621" s="228" t="s">
        <v>97</v>
      </c>
      <c r="L621" s="228"/>
      <c r="M621" s="25">
        <v>200</v>
      </c>
      <c r="N621" s="26">
        <v>6.5</v>
      </c>
      <c r="O621" s="26">
        <v>3.7</v>
      </c>
      <c r="P621" s="26">
        <v>14.13</v>
      </c>
      <c r="Q621" s="27">
        <v>140.93</v>
      </c>
      <c r="R621" s="32">
        <v>3.3</v>
      </c>
    </row>
    <row r="622" spans="1:18" x14ac:dyDescent="0.25">
      <c r="A622" s="30">
        <v>87</v>
      </c>
      <c r="B622" s="228" t="s">
        <v>97</v>
      </c>
      <c r="C622" s="228"/>
      <c r="D622" s="25">
        <v>150</v>
      </c>
      <c r="E622" s="26">
        <v>4.9400000000000004</v>
      </c>
      <c r="F622" s="26">
        <v>2.8</v>
      </c>
      <c r="G622" s="26">
        <v>10.6</v>
      </c>
      <c r="H622" s="27">
        <v>105.7</v>
      </c>
      <c r="I622" s="32">
        <v>2.9</v>
      </c>
      <c r="J622" s="30">
        <v>309</v>
      </c>
      <c r="K622" s="314" t="s">
        <v>244</v>
      </c>
      <c r="L622" s="314"/>
      <c r="M622" s="25">
        <v>80</v>
      </c>
      <c r="N622" s="69">
        <v>10.8</v>
      </c>
      <c r="O622" s="69">
        <v>10.1</v>
      </c>
      <c r="P622" s="69">
        <v>6.92</v>
      </c>
      <c r="Q622" s="26">
        <v>173.33</v>
      </c>
      <c r="R622" s="70">
        <v>1.04</v>
      </c>
    </row>
    <row r="623" spans="1:18" x14ac:dyDescent="0.25">
      <c r="A623" s="30">
        <v>309</v>
      </c>
      <c r="B623" s="314" t="s">
        <v>244</v>
      </c>
      <c r="C623" s="314"/>
      <c r="D623" s="25">
        <v>60</v>
      </c>
      <c r="E623" s="69">
        <v>7.2</v>
      </c>
      <c r="F623" s="69">
        <v>6.8</v>
      </c>
      <c r="G623" s="69">
        <v>11.2</v>
      </c>
      <c r="H623" s="26">
        <v>152.4</v>
      </c>
      <c r="I623" s="70">
        <v>0.78</v>
      </c>
      <c r="J623" s="24">
        <v>151</v>
      </c>
      <c r="K623" s="228" t="s">
        <v>245</v>
      </c>
      <c r="L623" s="228"/>
      <c r="M623" s="14">
        <v>110</v>
      </c>
      <c r="N623" s="15">
        <v>2.6</v>
      </c>
      <c r="O623" s="15">
        <v>6.1</v>
      </c>
      <c r="P623" s="15">
        <v>15.5</v>
      </c>
      <c r="Q623" s="16">
        <v>116.4</v>
      </c>
      <c r="R623" s="20">
        <v>2.7</v>
      </c>
    </row>
    <row r="624" spans="1:18" x14ac:dyDescent="0.25">
      <c r="A624" s="19">
        <v>151</v>
      </c>
      <c r="B624" s="260" t="s">
        <v>245</v>
      </c>
      <c r="C624" s="260"/>
      <c r="D624" s="14">
        <v>100</v>
      </c>
      <c r="E624" s="15">
        <v>2.54</v>
      </c>
      <c r="F624" s="15">
        <v>5.8</v>
      </c>
      <c r="G624" s="15">
        <v>13</v>
      </c>
      <c r="H624" s="16">
        <v>105.8</v>
      </c>
      <c r="I624" s="20">
        <v>2.5</v>
      </c>
      <c r="J624" s="13">
        <v>378</v>
      </c>
      <c r="K624" s="260" t="s">
        <v>355</v>
      </c>
      <c r="L624" s="260"/>
      <c r="M624" s="14">
        <v>170</v>
      </c>
      <c r="N624" s="15">
        <v>0</v>
      </c>
      <c r="O624" s="15">
        <v>0</v>
      </c>
      <c r="P624" s="15">
        <v>24.925000000000001</v>
      </c>
      <c r="Q624" s="15">
        <v>143.6</v>
      </c>
      <c r="R624" s="17">
        <v>10.199999999999999</v>
      </c>
    </row>
    <row r="625" spans="1:18" x14ac:dyDescent="0.25">
      <c r="A625" s="30">
        <v>378</v>
      </c>
      <c r="B625" s="228" t="s">
        <v>246</v>
      </c>
      <c r="C625" s="228"/>
      <c r="D625" s="25">
        <v>150</v>
      </c>
      <c r="E625" s="26">
        <v>0</v>
      </c>
      <c r="F625" s="26">
        <v>0</v>
      </c>
      <c r="G625" s="26">
        <v>22</v>
      </c>
      <c r="H625" s="27">
        <v>126.5</v>
      </c>
      <c r="I625" s="66">
        <v>9</v>
      </c>
      <c r="J625" s="13"/>
      <c r="K625" s="260" t="s">
        <v>23</v>
      </c>
      <c r="L625" s="260"/>
      <c r="M625" s="14">
        <v>30</v>
      </c>
      <c r="N625" s="15">
        <v>2.9</v>
      </c>
      <c r="O625" s="16">
        <v>1.01</v>
      </c>
      <c r="P625" s="16">
        <v>15.6</v>
      </c>
      <c r="Q625" s="16">
        <v>79.099999999999994</v>
      </c>
      <c r="R625" s="20"/>
    </row>
    <row r="626" spans="1:18" x14ac:dyDescent="0.25">
      <c r="A626" s="13"/>
      <c r="B626" s="250" t="s">
        <v>23</v>
      </c>
      <c r="C626" s="249"/>
      <c r="D626" s="14">
        <v>20</v>
      </c>
      <c r="E626" s="15">
        <v>1.54</v>
      </c>
      <c r="F626" s="16">
        <v>0.54220000000000002</v>
      </c>
      <c r="G626" s="15">
        <v>9.7200000000000006</v>
      </c>
      <c r="H626" s="16">
        <v>48.64</v>
      </c>
      <c r="I626" s="21"/>
      <c r="J626" s="13"/>
      <c r="K626" s="260" t="s">
        <v>36</v>
      </c>
      <c r="L626" s="260"/>
      <c r="M626" s="14">
        <v>25</v>
      </c>
      <c r="N626" s="16">
        <v>1.47</v>
      </c>
      <c r="O626" s="16">
        <v>0.45</v>
      </c>
      <c r="P626" s="16">
        <v>13.11</v>
      </c>
      <c r="Q626" s="16">
        <v>59.634889999999999</v>
      </c>
      <c r="R626" s="20"/>
    </row>
    <row r="627" spans="1:18" x14ac:dyDescent="0.25">
      <c r="A627" s="13"/>
      <c r="B627" s="260" t="s">
        <v>36</v>
      </c>
      <c r="C627" s="260"/>
      <c r="D627" s="14">
        <v>20</v>
      </c>
      <c r="E627" s="15">
        <v>1</v>
      </c>
      <c r="F627" s="16">
        <v>0.36</v>
      </c>
      <c r="G627" s="15">
        <v>9.9</v>
      </c>
      <c r="H627" s="16">
        <v>45.6</v>
      </c>
      <c r="I627" s="21"/>
      <c r="J627" s="252" t="s">
        <v>38</v>
      </c>
      <c r="K627" s="253"/>
      <c r="L627" s="253"/>
      <c r="M627" s="253"/>
      <c r="N627" s="253"/>
      <c r="O627" s="253"/>
      <c r="P627" s="253"/>
      <c r="Q627" s="253"/>
      <c r="R627" s="255"/>
    </row>
    <row r="628" spans="1:18" x14ac:dyDescent="0.25">
      <c r="A628" s="252" t="s">
        <v>38</v>
      </c>
      <c r="B628" s="253"/>
      <c r="C628" s="253"/>
      <c r="D628" s="253"/>
      <c r="E628" s="253"/>
      <c r="F628" s="253"/>
      <c r="G628" s="253"/>
      <c r="H628" s="253"/>
      <c r="I628" s="255"/>
      <c r="J628" s="31" t="s">
        <v>130</v>
      </c>
      <c r="K628" s="260" t="s">
        <v>131</v>
      </c>
      <c r="L628" s="260"/>
      <c r="M628" s="14">
        <v>70</v>
      </c>
      <c r="N628" s="15">
        <v>5.7</v>
      </c>
      <c r="O628" s="16">
        <v>2</v>
      </c>
      <c r="P628" s="15">
        <v>35.299999999999997</v>
      </c>
      <c r="Q628" s="16">
        <v>182.56</v>
      </c>
      <c r="R628" s="20">
        <v>0.18</v>
      </c>
    </row>
    <row r="629" spans="1:18" x14ac:dyDescent="0.25">
      <c r="A629" s="31" t="s">
        <v>130</v>
      </c>
      <c r="B629" s="260" t="s">
        <v>131</v>
      </c>
      <c r="C629" s="260"/>
      <c r="D629" s="14">
        <v>50</v>
      </c>
      <c r="E629" s="15">
        <v>4</v>
      </c>
      <c r="F629" s="15">
        <v>1.4</v>
      </c>
      <c r="G629" s="15">
        <v>25.3</v>
      </c>
      <c r="H629" s="16">
        <v>130.4</v>
      </c>
      <c r="I629" s="17">
        <v>2.6</v>
      </c>
      <c r="J629" s="19">
        <v>401</v>
      </c>
      <c r="K629" s="260" t="s">
        <v>168</v>
      </c>
      <c r="L629" s="260"/>
      <c r="M629" s="14">
        <v>180</v>
      </c>
      <c r="N629" s="15">
        <v>5.2</v>
      </c>
      <c r="O629" s="15">
        <v>4.4000000000000004</v>
      </c>
      <c r="P629" s="15">
        <v>8.0399999999999991</v>
      </c>
      <c r="Q629" s="16">
        <v>121.2</v>
      </c>
      <c r="R629" s="20">
        <v>1.56</v>
      </c>
    </row>
    <row r="630" spans="1:18" x14ac:dyDescent="0.25">
      <c r="A630" s="60">
        <v>401</v>
      </c>
      <c r="B630" s="313" t="s">
        <v>168</v>
      </c>
      <c r="C630" s="313"/>
      <c r="D630" s="61">
        <v>150</v>
      </c>
      <c r="E630" s="62">
        <v>4.34</v>
      </c>
      <c r="F630" s="62">
        <v>3.7</v>
      </c>
      <c r="G630" s="62">
        <v>6.7</v>
      </c>
      <c r="H630" s="63">
        <v>101</v>
      </c>
      <c r="I630" s="64">
        <v>1.3</v>
      </c>
      <c r="J630" s="252" t="s">
        <v>42</v>
      </c>
      <c r="K630" s="253"/>
      <c r="L630" s="253"/>
      <c r="M630" s="253"/>
      <c r="N630" s="253"/>
      <c r="O630" s="253"/>
      <c r="P630" s="253"/>
      <c r="Q630" s="253"/>
      <c r="R630" s="255"/>
    </row>
    <row r="631" spans="1:18" x14ac:dyDescent="0.25">
      <c r="A631" s="252" t="s">
        <v>42</v>
      </c>
      <c r="B631" s="253"/>
      <c r="C631" s="253"/>
      <c r="D631" s="253"/>
      <c r="E631" s="253"/>
      <c r="F631" s="253"/>
      <c r="G631" s="253"/>
      <c r="H631" s="253"/>
      <c r="I631" s="255"/>
      <c r="J631" s="13">
        <v>261</v>
      </c>
      <c r="K631" s="260" t="s">
        <v>308</v>
      </c>
      <c r="L631" s="260"/>
      <c r="M631" s="14">
        <v>80</v>
      </c>
      <c r="N631" s="15">
        <v>5.9</v>
      </c>
      <c r="O631" s="15">
        <v>6.3</v>
      </c>
      <c r="P631" s="16">
        <v>8.36</v>
      </c>
      <c r="Q631" s="16">
        <v>113.84</v>
      </c>
      <c r="R631" s="20">
        <v>0.73</v>
      </c>
    </row>
    <row r="632" spans="1:18" x14ac:dyDescent="0.25">
      <c r="A632" s="13">
        <v>261</v>
      </c>
      <c r="B632" s="260" t="s">
        <v>141</v>
      </c>
      <c r="C632" s="260"/>
      <c r="D632" s="14">
        <v>65</v>
      </c>
      <c r="E632" s="15">
        <v>4.84</v>
      </c>
      <c r="F632" s="15">
        <v>5.0999999999999996</v>
      </c>
      <c r="G632" s="16">
        <v>6.8</v>
      </c>
      <c r="H632" s="15">
        <v>92.5</v>
      </c>
      <c r="I632" s="17">
        <v>0.6</v>
      </c>
      <c r="J632" s="42">
        <v>342</v>
      </c>
      <c r="K632" s="260" t="s">
        <v>60</v>
      </c>
      <c r="L632" s="260"/>
      <c r="M632" s="14">
        <v>120</v>
      </c>
      <c r="N632" s="15">
        <v>3.2</v>
      </c>
      <c r="O632" s="15">
        <v>5.7122000000000002</v>
      </c>
      <c r="P632" s="15">
        <v>8.1189999999999998</v>
      </c>
      <c r="Q632" s="16">
        <v>148.80000000000001</v>
      </c>
      <c r="R632" s="17">
        <v>5.4</v>
      </c>
    </row>
    <row r="633" spans="1:18" x14ac:dyDescent="0.25">
      <c r="A633" s="19">
        <v>342</v>
      </c>
      <c r="B633" s="260" t="s">
        <v>60</v>
      </c>
      <c r="C633" s="260"/>
      <c r="D633" s="14">
        <v>100</v>
      </c>
      <c r="E633" s="15">
        <v>2.54</v>
      </c>
      <c r="F633" s="15">
        <v>4.0999999999999996</v>
      </c>
      <c r="G633" s="15">
        <v>6.8</v>
      </c>
      <c r="H633" s="16">
        <v>118</v>
      </c>
      <c r="I633" s="17">
        <v>4.5</v>
      </c>
      <c r="J633" s="13">
        <v>393</v>
      </c>
      <c r="K633" s="260" t="s">
        <v>46</v>
      </c>
      <c r="L633" s="260"/>
      <c r="M633" s="33" t="s">
        <v>280</v>
      </c>
      <c r="N633" s="16">
        <v>0.15</v>
      </c>
      <c r="O633" s="16"/>
      <c r="P633" s="16">
        <v>9.5</v>
      </c>
      <c r="Q633" s="16">
        <v>40.1</v>
      </c>
      <c r="R633" s="20">
        <v>2.5</v>
      </c>
    </row>
    <row r="634" spans="1:18" x14ac:dyDescent="0.25">
      <c r="A634" s="13">
        <v>393</v>
      </c>
      <c r="B634" s="260" t="s">
        <v>46</v>
      </c>
      <c r="C634" s="260"/>
      <c r="D634" s="33" t="s">
        <v>47</v>
      </c>
      <c r="E634" s="16">
        <v>0.11</v>
      </c>
      <c r="F634" s="18"/>
      <c r="G634" s="15">
        <v>8.1999999999999993</v>
      </c>
      <c r="H634" s="16">
        <v>34.6</v>
      </c>
      <c r="I634" s="17">
        <v>2.2000000000000002</v>
      </c>
      <c r="J634" s="13"/>
      <c r="K634" s="260" t="s">
        <v>36</v>
      </c>
      <c r="L634" s="260"/>
      <c r="M634" s="14">
        <v>25</v>
      </c>
      <c r="N634" s="16">
        <v>1.47</v>
      </c>
      <c r="O634" s="16">
        <v>0.45</v>
      </c>
      <c r="P634" s="16">
        <v>13.11</v>
      </c>
      <c r="Q634" s="16">
        <v>59.634889999999999</v>
      </c>
      <c r="R634" s="20"/>
    </row>
    <row r="635" spans="1:18" x14ac:dyDescent="0.25">
      <c r="A635" s="13"/>
      <c r="B635" s="260" t="s">
        <v>23</v>
      </c>
      <c r="C635" s="260"/>
      <c r="D635" s="14">
        <v>20</v>
      </c>
      <c r="E635" s="15">
        <v>1.54</v>
      </c>
      <c r="F635" s="16">
        <v>0.54220000000000002</v>
      </c>
      <c r="G635" s="15">
        <v>9.7200000000000006</v>
      </c>
      <c r="H635" s="16">
        <v>48.64</v>
      </c>
      <c r="I635" s="21"/>
      <c r="J635" s="13"/>
      <c r="K635" s="260" t="s">
        <v>23</v>
      </c>
      <c r="L635" s="260"/>
      <c r="M635" s="14">
        <v>20</v>
      </c>
      <c r="N635" s="15">
        <v>1.5</v>
      </c>
      <c r="O635" s="16">
        <v>0.54220000000000002</v>
      </c>
      <c r="P635" s="15">
        <v>9.7200000000000006</v>
      </c>
      <c r="Q635" s="16">
        <v>48.64</v>
      </c>
      <c r="R635" s="21"/>
    </row>
    <row r="636" spans="1:18" ht="15.75" thickBot="1" x14ac:dyDescent="0.3">
      <c r="A636" s="13"/>
      <c r="B636" s="260" t="s">
        <v>36</v>
      </c>
      <c r="C636" s="260"/>
      <c r="D636" s="14">
        <v>20</v>
      </c>
      <c r="E636" s="15">
        <v>1</v>
      </c>
      <c r="F636" s="16">
        <v>0.36</v>
      </c>
      <c r="G636" s="15">
        <v>9.9</v>
      </c>
      <c r="H636" s="16">
        <v>45.6</v>
      </c>
      <c r="I636" s="21"/>
      <c r="J636" s="54"/>
      <c r="K636" s="312" t="s">
        <v>147</v>
      </c>
      <c r="L636" s="312"/>
      <c r="M636" s="55">
        <v>20</v>
      </c>
      <c r="N636" s="56">
        <v>0.02</v>
      </c>
      <c r="O636" s="56">
        <v>0</v>
      </c>
      <c r="P636" s="56">
        <v>15.6</v>
      </c>
      <c r="Q636" s="56">
        <v>66.7</v>
      </c>
      <c r="R636" s="57"/>
    </row>
    <row r="637" spans="1:18" ht="24.75" thickBot="1" x14ac:dyDescent="0.3">
      <c r="A637" s="54"/>
      <c r="B637" s="312" t="s">
        <v>147</v>
      </c>
      <c r="C637" s="312"/>
      <c r="D637" s="55">
        <v>20</v>
      </c>
      <c r="E637" s="56">
        <v>0.02</v>
      </c>
      <c r="F637" s="56">
        <v>0</v>
      </c>
      <c r="G637" s="56">
        <v>15.6</v>
      </c>
      <c r="H637" s="56">
        <v>66.7</v>
      </c>
      <c r="I637" s="57"/>
      <c r="J637" s="242" t="s">
        <v>356</v>
      </c>
      <c r="K637" s="238"/>
      <c r="L637" s="238"/>
      <c r="M637" s="238"/>
      <c r="N637" s="238" t="s">
        <v>11</v>
      </c>
      <c r="O637" s="238"/>
      <c r="P637" s="238"/>
      <c r="Q637" s="237" t="s">
        <v>12</v>
      </c>
      <c r="R637" s="34" t="s">
        <v>13</v>
      </c>
    </row>
    <row r="638" spans="1:18" ht="24" x14ac:dyDescent="0.25">
      <c r="A638" s="242" t="s">
        <v>247</v>
      </c>
      <c r="B638" s="238"/>
      <c r="C638" s="238"/>
      <c r="D638" s="238"/>
      <c r="E638" s="238" t="s">
        <v>11</v>
      </c>
      <c r="F638" s="238"/>
      <c r="G638" s="238"/>
      <c r="H638" s="237" t="s">
        <v>12</v>
      </c>
      <c r="I638" s="34" t="s">
        <v>13</v>
      </c>
      <c r="J638" s="243"/>
      <c r="K638" s="244"/>
      <c r="L638" s="244"/>
      <c r="M638" s="244"/>
      <c r="N638" s="35" t="s">
        <v>14</v>
      </c>
      <c r="O638" s="35" t="s">
        <v>15</v>
      </c>
      <c r="P638" s="35" t="s">
        <v>16</v>
      </c>
      <c r="Q638" s="239"/>
      <c r="R638" s="36" t="s">
        <v>17</v>
      </c>
    </row>
    <row r="639" spans="1:18" ht="15.75" thickBot="1" x14ac:dyDescent="0.3">
      <c r="A639" s="243"/>
      <c r="B639" s="244"/>
      <c r="C639" s="244"/>
      <c r="D639" s="244"/>
      <c r="E639" s="35" t="s">
        <v>14</v>
      </c>
      <c r="F639" s="35" t="s">
        <v>15</v>
      </c>
      <c r="G639" s="35" t="s">
        <v>16</v>
      </c>
      <c r="H639" s="239"/>
      <c r="I639" s="36" t="s">
        <v>17</v>
      </c>
      <c r="J639" s="245"/>
      <c r="K639" s="246"/>
      <c r="L639" s="246"/>
      <c r="M639" s="246"/>
      <c r="N639" s="37">
        <f>N636+N635+N634+N633+N632+N631+N629+N628+N626+N625+N624+N623+N622+N621+N620+N618+N616+N615+N614+N613</f>
        <v>65.509999999999991</v>
      </c>
      <c r="O639" s="37">
        <f>O636+O635+O634+O633+O632+O631+O629+O628+O626+O625+O624+O623+O622+O621+O620+O618+O616+O615+O614+O613</f>
        <v>62.507760000000005</v>
      </c>
      <c r="P639" s="37">
        <f>P636+P635+P634+P633+P632+P631+P629+P628+P626+P625+P624+P623+P622+P621+P620+P618+P616+P615+P614+P613</f>
        <v>284.53399999999999</v>
      </c>
      <c r="Q639" s="37">
        <f>Q636+Q635+Q634+Q633+Q632+Q631+Q629+Q628+Q626+Q625+Q624+Q623+Q622+Q621+Q620+Q618+Q616+Q615+Q614+Q613</f>
        <v>2044.0697800000003</v>
      </c>
      <c r="R639" s="37">
        <f>R636+R635+R634+R633+R632+R631+R629+R628+R626+R625+R624+R623+R622+R621+R620+R618+R616+R615+R614+R613</f>
        <v>53.47</v>
      </c>
    </row>
    <row r="640" spans="1:18" ht="15.75" thickBot="1" x14ac:dyDescent="0.3">
      <c r="A640" s="245"/>
      <c r="B640" s="246"/>
      <c r="C640" s="246"/>
      <c r="D640" s="246"/>
      <c r="E640" s="37">
        <f>E637+E636+E635+E634+E633+E632+E630+E629+E627+E626+E625+E624+E623+E622+E621+E619+E617+E616+E615+E614</f>
        <v>50.33</v>
      </c>
      <c r="F640" s="37">
        <f>F637+F636+F635+F634+F633+F632+F630+F629+F627+F626+F625+F624+F623+F622+F621+F619+F617+F616+F615+F614</f>
        <v>48.646600000000007</v>
      </c>
      <c r="G640" s="37">
        <f>G637+G636+G635+G634+G633+G632+G630+G629+G627+G626+G625+G624+G623+G622+G621+G619+G617+G616+G615+G614</f>
        <v>234.76</v>
      </c>
      <c r="H640" s="37">
        <f>H637+H636+H635+H634+H633+H632+H630+H629+H627+H626+H625+H624+H623+H622+H621+H619+H617+H616+H615+H614</f>
        <v>1662.72</v>
      </c>
      <c r="I640" s="38">
        <f>I637+I636+I635+I634+I633+I632+I630+I629+I627+I626+I625+I624+I623+I622+I621+I619+I617+I616+I615+I614</f>
        <v>43.199999999999996</v>
      </c>
      <c r="J640" s="45"/>
      <c r="K640" s="45"/>
      <c r="L640" s="45"/>
      <c r="M640" s="45"/>
      <c r="N640" s="46"/>
      <c r="O640" s="46"/>
      <c r="P640" s="46"/>
      <c r="Q640" s="46"/>
      <c r="R640" s="46"/>
    </row>
    <row r="641" spans="1:18" ht="15.75" thickBot="1" x14ac:dyDescent="0.3">
      <c r="A641" s="45"/>
      <c r="B641" s="45"/>
      <c r="C641" s="45"/>
      <c r="D641" s="45"/>
      <c r="E641" s="46"/>
      <c r="F641" s="46"/>
      <c r="G641" s="46"/>
      <c r="H641" s="46"/>
      <c r="I641" s="46"/>
      <c r="J641" s="230" t="s">
        <v>357</v>
      </c>
      <c r="K641" s="219"/>
      <c r="L641" s="219"/>
      <c r="M641" s="219"/>
      <c r="N641" s="219"/>
      <c r="O641" s="219"/>
      <c r="P641" s="219"/>
      <c r="Q641" s="219"/>
      <c r="R641" s="231"/>
    </row>
    <row r="642" spans="1:18" x14ac:dyDescent="0.25">
      <c r="A642" s="281" t="s">
        <v>248</v>
      </c>
      <c r="B642" s="282"/>
      <c r="C642" s="282"/>
      <c r="D642" s="282"/>
      <c r="E642" s="282"/>
      <c r="F642" s="282"/>
      <c r="G642" s="282"/>
      <c r="H642" s="282"/>
      <c r="I642" s="283"/>
      <c r="J642" s="1">
        <v>18</v>
      </c>
      <c r="K642" s="5" t="s">
        <v>1</v>
      </c>
      <c r="L642" s="6">
        <v>3</v>
      </c>
      <c r="M642" s="2"/>
      <c r="N642" s="2"/>
      <c r="O642" s="2"/>
      <c r="P642" s="2"/>
      <c r="Q642" s="3"/>
      <c r="R642" s="4"/>
    </row>
    <row r="643" spans="1:18" x14ac:dyDescent="0.25">
      <c r="A643" s="1">
        <v>18</v>
      </c>
      <c r="B643" s="5" t="s">
        <v>1</v>
      </c>
      <c r="C643" s="6">
        <v>3</v>
      </c>
      <c r="D643" s="2"/>
      <c r="E643" s="2"/>
      <c r="F643" s="2"/>
      <c r="G643" s="2"/>
      <c r="H643" s="3"/>
      <c r="I643" s="4"/>
      <c r="J643" s="1"/>
      <c r="K643" s="5" t="s">
        <v>2</v>
      </c>
      <c r="L643" s="6">
        <v>4</v>
      </c>
      <c r="M643" s="2"/>
      <c r="N643" s="2"/>
      <c r="O643" s="2"/>
      <c r="P643" s="2"/>
      <c r="Q643" s="3"/>
      <c r="R643" s="4"/>
    </row>
    <row r="644" spans="1:18" x14ac:dyDescent="0.25">
      <c r="A644" s="1"/>
      <c r="B644" s="5" t="s">
        <v>2</v>
      </c>
      <c r="C644" s="6">
        <v>4</v>
      </c>
      <c r="D644" s="2"/>
      <c r="E644" s="2"/>
      <c r="F644" s="2"/>
      <c r="G644" s="2"/>
      <c r="H644" s="3"/>
      <c r="I644" s="4"/>
      <c r="J644" s="1"/>
      <c r="K644" s="5" t="s">
        <v>3</v>
      </c>
      <c r="L644" s="7" t="s">
        <v>4</v>
      </c>
      <c r="M644" s="262" t="s">
        <v>5</v>
      </c>
      <c r="N644" s="262"/>
      <c r="O644" s="262"/>
      <c r="P644" s="262"/>
      <c r="Q644" s="262"/>
      <c r="R644" s="4"/>
    </row>
    <row r="645" spans="1:18" x14ac:dyDescent="0.25">
      <c r="A645" s="1"/>
      <c r="B645" s="5" t="s">
        <v>3</v>
      </c>
      <c r="C645" s="7" t="s">
        <v>4</v>
      </c>
      <c r="D645" s="262" t="s">
        <v>5</v>
      </c>
      <c r="E645" s="262"/>
      <c r="F645" s="262"/>
      <c r="G645" s="262"/>
      <c r="H645" s="262"/>
      <c r="I645" s="4"/>
      <c r="J645" s="50"/>
      <c r="K645" s="51" t="s">
        <v>6</v>
      </c>
      <c r="L645" s="9" t="s">
        <v>276</v>
      </c>
      <c r="M645" s="7"/>
      <c r="N645" s="7"/>
      <c r="O645" s="7"/>
      <c r="P645" s="7"/>
      <c r="Q645" s="52"/>
      <c r="R645" s="53"/>
    </row>
    <row r="646" spans="1:18" x14ac:dyDescent="0.25">
      <c r="A646" s="50"/>
      <c r="B646" s="51" t="s">
        <v>6</v>
      </c>
      <c r="C646" s="9" t="s">
        <v>7</v>
      </c>
      <c r="D646" s="7"/>
      <c r="E646" s="7"/>
      <c r="F646" s="7"/>
      <c r="G646" s="7"/>
      <c r="H646" s="52"/>
      <c r="I646" s="53"/>
      <c r="J646" s="1"/>
      <c r="K646" s="2"/>
      <c r="L646" s="2"/>
      <c r="M646" s="2"/>
      <c r="N646" s="2"/>
      <c r="O646" s="2"/>
      <c r="P646" s="2"/>
      <c r="Q646" s="3"/>
      <c r="R646" s="4"/>
    </row>
    <row r="647" spans="1:18" ht="25.5" x14ac:dyDescent="0.25">
      <c r="A647" s="1"/>
      <c r="B647" s="2"/>
      <c r="C647" s="2"/>
      <c r="D647" s="2"/>
      <c r="E647" s="2"/>
      <c r="F647" s="2"/>
      <c r="G647" s="2"/>
      <c r="H647" s="3"/>
      <c r="I647" s="4"/>
      <c r="J647" s="233" t="s">
        <v>8</v>
      </c>
      <c r="K647" s="234" t="s">
        <v>9</v>
      </c>
      <c r="L647" s="234"/>
      <c r="M647" s="234" t="s">
        <v>10</v>
      </c>
      <c r="N647" s="234" t="s">
        <v>11</v>
      </c>
      <c r="O647" s="234"/>
      <c r="P647" s="234"/>
      <c r="Q647" s="235" t="s">
        <v>12</v>
      </c>
      <c r="R647" s="12" t="s">
        <v>13</v>
      </c>
    </row>
    <row r="648" spans="1:18" ht="25.5" x14ac:dyDescent="0.25">
      <c r="A648" s="233" t="s">
        <v>8</v>
      </c>
      <c r="B648" s="234" t="s">
        <v>9</v>
      </c>
      <c r="C648" s="234"/>
      <c r="D648" s="234" t="s">
        <v>10</v>
      </c>
      <c r="E648" s="234" t="s">
        <v>11</v>
      </c>
      <c r="F648" s="234"/>
      <c r="G648" s="234"/>
      <c r="H648" s="235" t="s">
        <v>12</v>
      </c>
      <c r="I648" s="12" t="s">
        <v>13</v>
      </c>
      <c r="J648" s="233"/>
      <c r="K648" s="234"/>
      <c r="L648" s="234"/>
      <c r="M648" s="234"/>
      <c r="N648" s="11" t="s">
        <v>14</v>
      </c>
      <c r="O648" s="11" t="s">
        <v>15</v>
      </c>
      <c r="P648" s="11" t="s">
        <v>16</v>
      </c>
      <c r="Q648" s="235"/>
      <c r="R648" s="12" t="s">
        <v>17</v>
      </c>
    </row>
    <row r="649" spans="1:18" x14ac:dyDescent="0.25">
      <c r="A649" s="233"/>
      <c r="B649" s="234"/>
      <c r="C649" s="234"/>
      <c r="D649" s="234"/>
      <c r="E649" s="11" t="s">
        <v>14</v>
      </c>
      <c r="F649" s="11" t="s">
        <v>15</v>
      </c>
      <c r="G649" s="11" t="s">
        <v>16</v>
      </c>
      <c r="H649" s="235"/>
      <c r="I649" s="12" t="s">
        <v>17</v>
      </c>
      <c r="J649" s="252" t="s">
        <v>18</v>
      </c>
      <c r="K649" s="253"/>
      <c r="L649" s="253"/>
      <c r="M649" s="253"/>
      <c r="N649" s="253"/>
      <c r="O649" s="253"/>
      <c r="P649" s="253"/>
      <c r="Q649" s="253"/>
      <c r="R649" s="255"/>
    </row>
    <row r="650" spans="1:18" x14ac:dyDescent="0.25">
      <c r="A650" s="252" t="s">
        <v>18</v>
      </c>
      <c r="B650" s="253"/>
      <c r="C650" s="253"/>
      <c r="D650" s="253"/>
      <c r="E650" s="253"/>
      <c r="F650" s="253"/>
      <c r="G650" s="253"/>
      <c r="H650" s="253"/>
      <c r="I650" s="255"/>
      <c r="J650" s="13">
        <v>237</v>
      </c>
      <c r="K650" s="260" t="s">
        <v>92</v>
      </c>
      <c r="L650" s="260"/>
      <c r="M650" s="14">
        <v>100</v>
      </c>
      <c r="N650" s="15">
        <v>15.1</v>
      </c>
      <c r="O650" s="15">
        <v>12.64</v>
      </c>
      <c r="P650" s="15">
        <v>11.3</v>
      </c>
      <c r="Q650" s="16">
        <v>250.64</v>
      </c>
      <c r="R650" s="20">
        <v>0.25</v>
      </c>
    </row>
    <row r="651" spans="1:18" x14ac:dyDescent="0.25">
      <c r="A651" s="13">
        <v>237</v>
      </c>
      <c r="B651" s="260" t="s">
        <v>92</v>
      </c>
      <c r="C651" s="260"/>
      <c r="D651" s="14">
        <v>75</v>
      </c>
      <c r="E651" s="15">
        <v>11.3</v>
      </c>
      <c r="F651" s="15">
        <v>9.5</v>
      </c>
      <c r="G651" s="15">
        <v>8.5</v>
      </c>
      <c r="H651" s="16">
        <v>188</v>
      </c>
      <c r="I651" s="17">
        <v>0.2</v>
      </c>
      <c r="J651" s="13" t="s">
        <v>249</v>
      </c>
      <c r="K651" s="260" t="s">
        <v>250</v>
      </c>
      <c r="L651" s="260"/>
      <c r="M651" s="14">
        <v>25</v>
      </c>
      <c r="N651" s="16">
        <v>0.12</v>
      </c>
      <c r="O651" s="16">
        <v>0</v>
      </c>
      <c r="P651" s="16">
        <v>16.37</v>
      </c>
      <c r="Q651" s="16">
        <v>75.63</v>
      </c>
      <c r="R651" s="20">
        <v>0.12</v>
      </c>
    </row>
    <row r="652" spans="1:18" x14ac:dyDescent="0.25">
      <c r="A652" s="13" t="s">
        <v>249</v>
      </c>
      <c r="B652" s="260" t="s">
        <v>250</v>
      </c>
      <c r="C652" s="260"/>
      <c r="D652" s="14">
        <v>20</v>
      </c>
      <c r="E652" s="15">
        <v>0.1</v>
      </c>
      <c r="F652" s="18">
        <v>0</v>
      </c>
      <c r="G652" s="15">
        <v>13.1</v>
      </c>
      <c r="H652" s="16">
        <v>60.5</v>
      </c>
      <c r="I652" s="17">
        <v>0.1</v>
      </c>
      <c r="J652" s="13"/>
      <c r="K652" s="260" t="s">
        <v>23</v>
      </c>
      <c r="L652" s="260"/>
      <c r="M652" s="14">
        <v>30</v>
      </c>
      <c r="N652" s="15">
        <v>2.9</v>
      </c>
      <c r="O652" s="16">
        <v>1.01</v>
      </c>
      <c r="P652" s="16">
        <v>15.6</v>
      </c>
      <c r="Q652" s="16">
        <v>79.099999999999994</v>
      </c>
      <c r="R652" s="20"/>
    </row>
    <row r="653" spans="1:18" x14ac:dyDescent="0.25">
      <c r="A653" s="13"/>
      <c r="B653" s="260" t="s">
        <v>23</v>
      </c>
      <c r="C653" s="260"/>
      <c r="D653" s="14">
        <v>20</v>
      </c>
      <c r="E653" s="15">
        <v>1.54</v>
      </c>
      <c r="F653" s="16">
        <v>0.54220000000000002</v>
      </c>
      <c r="G653" s="15">
        <v>9.7200000000000006</v>
      </c>
      <c r="H653" s="16">
        <v>48.64</v>
      </c>
      <c r="I653" s="21"/>
      <c r="J653" s="13">
        <v>395</v>
      </c>
      <c r="K653" s="260" t="s">
        <v>277</v>
      </c>
      <c r="L653" s="260"/>
      <c r="M653" s="14">
        <v>180</v>
      </c>
      <c r="N653" s="15">
        <v>2.6</v>
      </c>
      <c r="O653" s="15">
        <v>2.9</v>
      </c>
      <c r="P653" s="15">
        <v>17</v>
      </c>
      <c r="Q653" s="15">
        <v>107.5</v>
      </c>
      <c r="R653" s="20">
        <v>1.7</v>
      </c>
    </row>
    <row r="654" spans="1:18" x14ac:dyDescent="0.25">
      <c r="A654" s="13">
        <v>395</v>
      </c>
      <c r="B654" s="260" t="s">
        <v>24</v>
      </c>
      <c r="C654" s="260"/>
      <c r="D654" s="14">
        <v>150</v>
      </c>
      <c r="E654" s="15">
        <v>2.2400000000000002</v>
      </c>
      <c r="F654" s="15">
        <v>2.4</v>
      </c>
      <c r="G654" s="14">
        <v>14</v>
      </c>
      <c r="H654" s="16">
        <v>87.5</v>
      </c>
      <c r="I654" s="17">
        <v>1.4</v>
      </c>
      <c r="J654" s="13"/>
      <c r="K654" s="260" t="s">
        <v>137</v>
      </c>
      <c r="L654" s="260"/>
      <c r="M654" s="14">
        <v>120</v>
      </c>
      <c r="N654" s="15">
        <v>0.4</v>
      </c>
      <c r="O654" s="15">
        <v>0.4</v>
      </c>
      <c r="P654" s="15">
        <v>12.4</v>
      </c>
      <c r="Q654" s="16">
        <v>56.4</v>
      </c>
      <c r="R654" s="23">
        <v>6</v>
      </c>
    </row>
    <row r="655" spans="1:18" x14ac:dyDescent="0.25">
      <c r="A655" s="13"/>
      <c r="B655" s="260" t="s">
        <v>137</v>
      </c>
      <c r="C655" s="260"/>
      <c r="D655" s="14">
        <v>100</v>
      </c>
      <c r="E655" s="15">
        <v>0.33</v>
      </c>
      <c r="F655" s="15">
        <v>0</v>
      </c>
      <c r="G655" s="15">
        <v>10.3</v>
      </c>
      <c r="H655" s="16">
        <v>47.5</v>
      </c>
      <c r="I655" s="23">
        <v>5</v>
      </c>
      <c r="J655" s="252" t="s">
        <v>26</v>
      </c>
      <c r="K655" s="253"/>
      <c r="L655" s="253"/>
      <c r="M655" s="253"/>
      <c r="N655" s="253"/>
      <c r="O655" s="253"/>
      <c r="P655" s="253"/>
      <c r="Q655" s="253"/>
      <c r="R655" s="255"/>
    </row>
    <row r="656" spans="1:18" x14ac:dyDescent="0.25">
      <c r="A656" s="252" t="s">
        <v>26</v>
      </c>
      <c r="B656" s="253"/>
      <c r="C656" s="253"/>
      <c r="D656" s="253"/>
      <c r="E656" s="253"/>
      <c r="F656" s="253"/>
      <c r="G656" s="253"/>
      <c r="H656" s="253"/>
      <c r="I656" s="255"/>
      <c r="J656" s="22" t="s">
        <v>27</v>
      </c>
      <c r="K656" s="260" t="s">
        <v>54</v>
      </c>
      <c r="L656" s="260"/>
      <c r="M656" s="14">
        <v>100</v>
      </c>
      <c r="N656" s="15">
        <v>0.1</v>
      </c>
      <c r="O656" s="18"/>
      <c r="P656" s="15">
        <v>10.3</v>
      </c>
      <c r="Q656" s="16">
        <v>42</v>
      </c>
      <c r="R656" s="17">
        <v>0.8</v>
      </c>
    </row>
    <row r="657" spans="1:18" x14ac:dyDescent="0.25">
      <c r="A657" s="22" t="s">
        <v>27</v>
      </c>
      <c r="B657" s="260" t="s">
        <v>54</v>
      </c>
      <c r="C657" s="260"/>
      <c r="D657" s="14">
        <v>100</v>
      </c>
      <c r="E657" s="15">
        <v>0.1</v>
      </c>
      <c r="F657" s="18"/>
      <c r="G657" s="15">
        <v>10.3</v>
      </c>
      <c r="H657" s="16">
        <v>42</v>
      </c>
      <c r="I657" s="17">
        <v>0.8</v>
      </c>
      <c r="J657" s="261" t="s">
        <v>29</v>
      </c>
      <c r="K657" s="256"/>
      <c r="L657" s="256"/>
      <c r="M657" s="256"/>
      <c r="N657" s="256"/>
      <c r="O657" s="256"/>
      <c r="P657" s="256"/>
      <c r="Q657" s="256"/>
      <c r="R657" s="257"/>
    </row>
    <row r="658" spans="1:18" x14ac:dyDescent="0.25">
      <c r="A658" s="261" t="s">
        <v>29</v>
      </c>
      <c r="B658" s="256"/>
      <c r="C658" s="256"/>
      <c r="D658" s="256"/>
      <c r="E658" s="256"/>
      <c r="F658" s="256"/>
      <c r="G658" s="256"/>
      <c r="H658" s="256"/>
      <c r="I658" s="257"/>
      <c r="J658" s="30">
        <v>20</v>
      </c>
      <c r="K658" s="209" t="s">
        <v>96</v>
      </c>
      <c r="L658" s="210"/>
      <c r="M658" s="25">
        <v>60</v>
      </c>
      <c r="N658" s="27">
        <v>0.84</v>
      </c>
      <c r="O658" s="26">
        <v>3.1</v>
      </c>
      <c r="P658" s="26">
        <v>8.4</v>
      </c>
      <c r="Q658" s="27">
        <v>48.75</v>
      </c>
      <c r="R658" s="28">
        <v>21</v>
      </c>
    </row>
    <row r="659" spans="1:18" x14ac:dyDescent="0.25">
      <c r="A659" s="30">
        <v>20</v>
      </c>
      <c r="B659" s="209" t="s">
        <v>96</v>
      </c>
      <c r="C659" s="210"/>
      <c r="D659" s="25">
        <v>40</v>
      </c>
      <c r="E659" s="27">
        <v>0.56399999999999995</v>
      </c>
      <c r="F659" s="27">
        <v>2.0299999999999998</v>
      </c>
      <c r="G659" s="26">
        <v>5.6</v>
      </c>
      <c r="H659" s="27">
        <v>35.200000000000003</v>
      </c>
      <c r="I659" s="28">
        <v>14</v>
      </c>
      <c r="J659" s="31" t="s">
        <v>57</v>
      </c>
      <c r="K659" s="260" t="s">
        <v>284</v>
      </c>
      <c r="L659" s="260"/>
      <c r="M659" s="14">
        <v>200</v>
      </c>
      <c r="N659" s="15">
        <v>4.0999999999999996</v>
      </c>
      <c r="O659" s="15">
        <v>8</v>
      </c>
      <c r="P659" s="15">
        <v>15.2</v>
      </c>
      <c r="Q659" s="16">
        <v>188</v>
      </c>
      <c r="R659" s="20">
        <v>5.3</v>
      </c>
    </row>
    <row r="660" spans="1:18" x14ac:dyDescent="0.25">
      <c r="A660" s="31" t="s">
        <v>57</v>
      </c>
      <c r="B660" s="260" t="s">
        <v>58</v>
      </c>
      <c r="C660" s="260"/>
      <c r="D660" s="14">
        <v>165</v>
      </c>
      <c r="E660" s="15">
        <v>3.6</v>
      </c>
      <c r="F660" s="15">
        <v>6.3</v>
      </c>
      <c r="G660" s="15">
        <v>12.1</v>
      </c>
      <c r="H660" s="16">
        <v>153.1</v>
      </c>
      <c r="I660" s="17">
        <v>4.4000000000000004</v>
      </c>
      <c r="J660" s="30">
        <v>281</v>
      </c>
      <c r="K660" s="228" t="s">
        <v>251</v>
      </c>
      <c r="L660" s="228"/>
      <c r="M660" s="25">
        <v>70</v>
      </c>
      <c r="N660" s="26">
        <v>7.2</v>
      </c>
      <c r="O660" s="26">
        <v>9.1</v>
      </c>
      <c r="P660" s="26">
        <v>6.87</v>
      </c>
      <c r="Q660" s="27">
        <v>161</v>
      </c>
      <c r="R660" s="32">
        <v>0.35</v>
      </c>
    </row>
    <row r="661" spans="1:18" x14ac:dyDescent="0.25">
      <c r="A661" s="30">
        <v>281</v>
      </c>
      <c r="B661" s="228" t="s">
        <v>251</v>
      </c>
      <c r="C661" s="228"/>
      <c r="D661" s="25">
        <v>55</v>
      </c>
      <c r="E661" s="26">
        <v>5.7</v>
      </c>
      <c r="F661" s="26">
        <v>7.1</v>
      </c>
      <c r="G661" s="26">
        <v>5.4</v>
      </c>
      <c r="H661" s="27">
        <v>126.5</v>
      </c>
      <c r="I661" s="28">
        <v>0.3</v>
      </c>
      <c r="J661" s="30">
        <v>320</v>
      </c>
      <c r="K661" s="209" t="s">
        <v>252</v>
      </c>
      <c r="L661" s="210"/>
      <c r="M661" s="25">
        <v>110</v>
      </c>
      <c r="N661" s="26">
        <v>3.1</v>
      </c>
      <c r="O661" s="27">
        <v>4.62</v>
      </c>
      <c r="P661" s="27">
        <v>8.25</v>
      </c>
      <c r="Q661" s="27">
        <v>127.82</v>
      </c>
      <c r="R661" s="32">
        <v>7.7</v>
      </c>
    </row>
    <row r="662" spans="1:18" x14ac:dyDescent="0.25">
      <c r="A662" s="13">
        <v>320</v>
      </c>
      <c r="B662" s="260" t="s">
        <v>252</v>
      </c>
      <c r="C662" s="260"/>
      <c r="D662" s="14">
        <v>100</v>
      </c>
      <c r="E662" s="15">
        <v>2.8</v>
      </c>
      <c r="F662" s="15">
        <v>4.2</v>
      </c>
      <c r="G662" s="15">
        <v>7.5</v>
      </c>
      <c r="H662" s="16">
        <v>116.2</v>
      </c>
      <c r="I662" s="17">
        <v>7</v>
      </c>
      <c r="J662" s="30">
        <v>376</v>
      </c>
      <c r="K662" s="228" t="s">
        <v>318</v>
      </c>
      <c r="L662" s="228"/>
      <c r="M662" s="25">
        <v>180</v>
      </c>
      <c r="N662" s="27">
        <v>0.7</v>
      </c>
      <c r="O662" s="26">
        <v>0.2</v>
      </c>
      <c r="P662" s="26">
        <v>25.1</v>
      </c>
      <c r="Q662" s="27">
        <v>106.5</v>
      </c>
      <c r="R662" s="32">
        <v>6.6</v>
      </c>
    </row>
    <row r="663" spans="1:18" x14ac:dyDescent="0.25">
      <c r="A663" s="30">
        <v>376</v>
      </c>
      <c r="B663" s="260" t="s">
        <v>166</v>
      </c>
      <c r="C663" s="260"/>
      <c r="D663" s="25">
        <v>150</v>
      </c>
      <c r="E663" s="26">
        <v>0.5</v>
      </c>
      <c r="F663" s="26">
        <v>0.1</v>
      </c>
      <c r="G663" s="26">
        <v>19.899999999999999</v>
      </c>
      <c r="H663" s="27">
        <v>84.2</v>
      </c>
      <c r="I663" s="28">
        <v>5.5</v>
      </c>
      <c r="J663" s="13"/>
      <c r="K663" s="260" t="s">
        <v>23</v>
      </c>
      <c r="L663" s="260"/>
      <c r="M663" s="14">
        <v>30</v>
      </c>
      <c r="N663" s="15">
        <v>2.9</v>
      </c>
      <c r="O663" s="16">
        <v>1.01</v>
      </c>
      <c r="P663" s="16">
        <v>15.6</v>
      </c>
      <c r="Q663" s="16">
        <v>79.099999999999994</v>
      </c>
      <c r="R663" s="20"/>
    </row>
    <row r="664" spans="1:18" x14ac:dyDescent="0.25">
      <c r="A664" s="13"/>
      <c r="B664" s="250" t="s">
        <v>35</v>
      </c>
      <c r="C664" s="249"/>
      <c r="D664" s="14">
        <v>20</v>
      </c>
      <c r="E664" s="15">
        <v>1.54</v>
      </c>
      <c r="F664" s="16">
        <v>0.54220000000000002</v>
      </c>
      <c r="G664" s="15">
        <v>9.7200000000000006</v>
      </c>
      <c r="H664" s="16">
        <v>48.64</v>
      </c>
      <c r="I664" s="21"/>
      <c r="J664" s="13"/>
      <c r="K664" s="260" t="s">
        <v>36</v>
      </c>
      <c r="L664" s="260"/>
      <c r="M664" s="14">
        <v>25</v>
      </c>
      <c r="N664" s="16">
        <v>1.47</v>
      </c>
      <c r="O664" s="16">
        <v>0.45</v>
      </c>
      <c r="P664" s="16">
        <v>13.11</v>
      </c>
      <c r="Q664" s="16">
        <v>59.634889999999999</v>
      </c>
      <c r="R664" s="20"/>
    </row>
    <row r="665" spans="1:18" x14ac:dyDescent="0.25">
      <c r="A665" s="13"/>
      <c r="B665" s="260" t="s">
        <v>36</v>
      </c>
      <c r="C665" s="260"/>
      <c r="D665" s="14">
        <v>20</v>
      </c>
      <c r="E665" s="15">
        <v>1</v>
      </c>
      <c r="F665" s="16">
        <v>0.36</v>
      </c>
      <c r="G665" s="15">
        <v>9.9</v>
      </c>
      <c r="H665" s="16">
        <v>45.6</v>
      </c>
      <c r="I665" s="21"/>
      <c r="J665" s="252" t="s">
        <v>38</v>
      </c>
      <c r="K665" s="253"/>
      <c r="L665" s="253"/>
      <c r="M665" s="253"/>
      <c r="N665" s="253"/>
      <c r="O665" s="253"/>
      <c r="P665" s="253"/>
      <c r="Q665" s="253"/>
      <c r="R665" s="255"/>
    </row>
    <row r="666" spans="1:18" x14ac:dyDescent="0.25">
      <c r="A666" s="252" t="s">
        <v>38</v>
      </c>
      <c r="B666" s="253"/>
      <c r="C666" s="253"/>
      <c r="D666" s="253"/>
      <c r="E666" s="253"/>
      <c r="F666" s="253"/>
      <c r="G666" s="253"/>
      <c r="H666" s="253"/>
      <c r="I666" s="255"/>
      <c r="J666" s="13" t="s">
        <v>253</v>
      </c>
      <c r="K666" s="260" t="s">
        <v>254</v>
      </c>
      <c r="L666" s="260"/>
      <c r="M666" s="14">
        <v>70</v>
      </c>
      <c r="N666" s="15">
        <v>5</v>
      </c>
      <c r="O666" s="15">
        <v>3.9</v>
      </c>
      <c r="P666" s="15">
        <v>39</v>
      </c>
      <c r="Q666" s="16">
        <v>219.8</v>
      </c>
      <c r="R666" s="17">
        <v>0.5</v>
      </c>
    </row>
    <row r="667" spans="1:18" x14ac:dyDescent="0.25">
      <c r="A667" s="13" t="s">
        <v>253</v>
      </c>
      <c r="B667" s="260" t="s">
        <v>254</v>
      </c>
      <c r="C667" s="260"/>
      <c r="D667" s="14">
        <v>50</v>
      </c>
      <c r="E667" s="15">
        <v>3.9</v>
      </c>
      <c r="F667" s="15">
        <v>3</v>
      </c>
      <c r="G667" s="15">
        <v>27.3</v>
      </c>
      <c r="H667" s="16">
        <v>157</v>
      </c>
      <c r="I667" s="17">
        <v>0.3</v>
      </c>
      <c r="J667" s="19">
        <v>401</v>
      </c>
      <c r="K667" s="260" t="s">
        <v>64</v>
      </c>
      <c r="L667" s="260"/>
      <c r="M667" s="14">
        <v>180</v>
      </c>
      <c r="N667" s="15">
        <v>5.2</v>
      </c>
      <c r="O667" s="15">
        <v>4.5</v>
      </c>
      <c r="P667" s="15">
        <v>15</v>
      </c>
      <c r="Q667" s="15">
        <v>134</v>
      </c>
      <c r="R667" s="20">
        <v>1.32</v>
      </c>
    </row>
    <row r="668" spans="1:18" x14ac:dyDescent="0.25">
      <c r="A668" s="19">
        <v>401</v>
      </c>
      <c r="B668" s="260" t="s">
        <v>64</v>
      </c>
      <c r="C668" s="260"/>
      <c r="D668" s="14">
        <v>150</v>
      </c>
      <c r="E668" s="15">
        <v>4.3</v>
      </c>
      <c r="F668" s="15">
        <v>3.7</v>
      </c>
      <c r="G668" s="15">
        <v>12</v>
      </c>
      <c r="H668" s="16">
        <v>109</v>
      </c>
      <c r="I668" s="17">
        <v>1.3</v>
      </c>
      <c r="J668" s="252" t="s">
        <v>42</v>
      </c>
      <c r="K668" s="253"/>
      <c r="L668" s="253"/>
      <c r="M668" s="253"/>
      <c r="N668" s="253"/>
      <c r="O668" s="253"/>
      <c r="P668" s="253"/>
      <c r="Q668" s="253"/>
      <c r="R668" s="255"/>
    </row>
    <row r="669" spans="1:18" x14ac:dyDescent="0.25">
      <c r="A669" s="252" t="s">
        <v>42</v>
      </c>
      <c r="B669" s="253"/>
      <c r="C669" s="253"/>
      <c r="D669" s="253"/>
      <c r="E669" s="253"/>
      <c r="F669" s="253"/>
      <c r="G669" s="253"/>
      <c r="H669" s="253"/>
      <c r="I669" s="255"/>
      <c r="J669" s="13">
        <v>305</v>
      </c>
      <c r="K669" s="260" t="s">
        <v>154</v>
      </c>
      <c r="L669" s="260"/>
      <c r="M669" s="14">
        <v>70</v>
      </c>
      <c r="N669" s="15">
        <v>7.4</v>
      </c>
      <c r="O669" s="15">
        <v>8.1999999999999993</v>
      </c>
      <c r="P669" s="15">
        <v>6.8</v>
      </c>
      <c r="Q669" s="16">
        <v>126.7</v>
      </c>
      <c r="R669" s="20">
        <v>0.97</v>
      </c>
    </row>
    <row r="670" spans="1:18" x14ac:dyDescent="0.25">
      <c r="A670" s="13">
        <v>305</v>
      </c>
      <c r="B670" s="260" t="s">
        <v>154</v>
      </c>
      <c r="C670" s="260"/>
      <c r="D670" s="14">
        <v>60</v>
      </c>
      <c r="E670" s="15">
        <v>6.3</v>
      </c>
      <c r="F670" s="15">
        <v>7.1</v>
      </c>
      <c r="G670" s="15">
        <v>5.8</v>
      </c>
      <c r="H670" s="16">
        <v>108.6</v>
      </c>
      <c r="I670" s="17">
        <v>0.9</v>
      </c>
      <c r="J670" s="13" t="s">
        <v>255</v>
      </c>
      <c r="K670" s="260" t="s">
        <v>256</v>
      </c>
      <c r="L670" s="260"/>
      <c r="M670" s="14">
        <v>30</v>
      </c>
      <c r="N670" s="15">
        <v>0.4</v>
      </c>
      <c r="O670" s="15">
        <v>1.8</v>
      </c>
      <c r="P670" s="15">
        <v>3.2</v>
      </c>
      <c r="Q670" s="15">
        <v>32.799999999999997</v>
      </c>
      <c r="R670" s="17">
        <v>0.6</v>
      </c>
    </row>
    <row r="671" spans="1:18" x14ac:dyDescent="0.25">
      <c r="A671" s="13" t="s">
        <v>255</v>
      </c>
      <c r="B671" s="260" t="s">
        <v>256</v>
      </c>
      <c r="C671" s="260"/>
      <c r="D671" s="14">
        <v>15</v>
      </c>
      <c r="E671" s="15">
        <v>0.2</v>
      </c>
      <c r="F671" s="15">
        <v>0.9</v>
      </c>
      <c r="G671" s="15">
        <v>1.2</v>
      </c>
      <c r="H671" s="15">
        <v>16.100000000000001</v>
      </c>
      <c r="I671" s="17">
        <v>0.3</v>
      </c>
      <c r="J671" s="42">
        <v>317</v>
      </c>
      <c r="K671" s="260" t="s">
        <v>345</v>
      </c>
      <c r="L671" s="260"/>
      <c r="M671" s="14">
        <v>120</v>
      </c>
      <c r="N671" s="15">
        <v>4.2</v>
      </c>
      <c r="O671" s="15">
        <v>5.4</v>
      </c>
      <c r="P671" s="15">
        <v>22.3</v>
      </c>
      <c r="Q671" s="16">
        <v>180.66</v>
      </c>
      <c r="R671" s="21"/>
    </row>
    <row r="672" spans="1:18" x14ac:dyDescent="0.25">
      <c r="A672" s="13">
        <v>317</v>
      </c>
      <c r="B672" s="260" t="s">
        <v>229</v>
      </c>
      <c r="C672" s="260"/>
      <c r="D672" s="14">
        <v>100</v>
      </c>
      <c r="E672" s="15">
        <v>3.5</v>
      </c>
      <c r="F672" s="15">
        <v>4.5</v>
      </c>
      <c r="G672" s="15">
        <v>18.600000000000001</v>
      </c>
      <c r="H672" s="16">
        <v>150</v>
      </c>
      <c r="I672" s="21"/>
      <c r="J672" s="13"/>
      <c r="K672" s="250" t="s">
        <v>201</v>
      </c>
      <c r="L672" s="249"/>
      <c r="M672" s="14">
        <v>25</v>
      </c>
      <c r="N672" s="16">
        <v>0.25</v>
      </c>
      <c r="O672" s="16">
        <v>2.5000000000000001E-2</v>
      </c>
      <c r="P672" s="16">
        <v>1</v>
      </c>
      <c r="Q672" s="16">
        <v>4.38</v>
      </c>
      <c r="R672" s="20">
        <v>2.5</v>
      </c>
    </row>
    <row r="673" spans="1:18" x14ac:dyDescent="0.25">
      <c r="A673" s="13"/>
      <c r="B673" s="250" t="s">
        <v>201</v>
      </c>
      <c r="C673" s="249"/>
      <c r="D673" s="14">
        <v>20</v>
      </c>
      <c r="E673" s="15">
        <v>0.16</v>
      </c>
      <c r="F673" s="16">
        <v>0.02</v>
      </c>
      <c r="G673" s="15">
        <v>0.8</v>
      </c>
      <c r="H673" s="16">
        <v>3.5</v>
      </c>
      <c r="I673" s="17">
        <v>2</v>
      </c>
      <c r="J673" s="13">
        <v>394</v>
      </c>
      <c r="K673" s="260" t="s">
        <v>73</v>
      </c>
      <c r="L673" s="260"/>
      <c r="M673" s="14">
        <v>180</v>
      </c>
      <c r="N673" s="15">
        <v>1.5</v>
      </c>
      <c r="O673" s="15">
        <v>1.7</v>
      </c>
      <c r="P673" s="15">
        <v>12.1</v>
      </c>
      <c r="Q673" s="15">
        <v>65.5</v>
      </c>
      <c r="R673" s="20">
        <v>0.56000000000000005</v>
      </c>
    </row>
    <row r="674" spans="1:18" x14ac:dyDescent="0.25">
      <c r="A674" s="13">
        <v>394</v>
      </c>
      <c r="B674" s="260" t="s">
        <v>73</v>
      </c>
      <c r="C674" s="260"/>
      <c r="D674" s="14">
        <v>150</v>
      </c>
      <c r="E674" s="15">
        <v>1.1000000000000001</v>
      </c>
      <c r="F674" s="15">
        <v>1.2</v>
      </c>
      <c r="G674" s="15">
        <v>9.3000000000000007</v>
      </c>
      <c r="H674" s="16">
        <v>53.2</v>
      </c>
      <c r="I674" s="17">
        <v>0.5</v>
      </c>
      <c r="J674" s="13"/>
      <c r="K674" s="260" t="s">
        <v>36</v>
      </c>
      <c r="L674" s="260"/>
      <c r="M674" s="14">
        <v>25</v>
      </c>
      <c r="N674" s="16">
        <v>1.47</v>
      </c>
      <c r="O674" s="16">
        <v>0.45</v>
      </c>
      <c r="P674" s="16">
        <v>13.11</v>
      </c>
      <c r="Q674" s="16">
        <v>59.634889999999999</v>
      </c>
      <c r="R674" s="20"/>
    </row>
    <row r="675" spans="1:18" ht="15.75" thickBot="1" x14ac:dyDescent="0.3">
      <c r="A675" s="13"/>
      <c r="B675" s="260" t="s">
        <v>23</v>
      </c>
      <c r="C675" s="260"/>
      <c r="D675" s="14">
        <v>20</v>
      </c>
      <c r="E675" s="15">
        <v>1.54</v>
      </c>
      <c r="F675" s="16">
        <v>0.54220000000000002</v>
      </c>
      <c r="G675" s="15">
        <v>9.7200000000000006</v>
      </c>
      <c r="H675" s="16">
        <v>48.64</v>
      </c>
      <c r="I675" s="21"/>
      <c r="J675" s="13"/>
      <c r="K675" s="260" t="s">
        <v>23</v>
      </c>
      <c r="L675" s="260"/>
      <c r="M675" s="14">
        <v>20</v>
      </c>
      <c r="N675" s="15">
        <v>1.5</v>
      </c>
      <c r="O675" s="16">
        <v>0.54220000000000002</v>
      </c>
      <c r="P675" s="15">
        <v>9.7200000000000006</v>
      </c>
      <c r="Q675" s="16">
        <v>48.64</v>
      </c>
      <c r="R675" s="21"/>
    </row>
    <row r="676" spans="1:18" ht="24.75" thickBot="1" x14ac:dyDescent="0.3">
      <c r="A676" s="13"/>
      <c r="B676" s="260" t="s">
        <v>36</v>
      </c>
      <c r="C676" s="260"/>
      <c r="D676" s="14">
        <v>20</v>
      </c>
      <c r="E676" s="15">
        <v>1</v>
      </c>
      <c r="F676" s="16">
        <v>0.36</v>
      </c>
      <c r="G676" s="15">
        <v>9.9</v>
      </c>
      <c r="H676" s="16">
        <v>45.6</v>
      </c>
      <c r="I676" s="21"/>
      <c r="J676" s="242" t="s">
        <v>358</v>
      </c>
      <c r="K676" s="238"/>
      <c r="L676" s="238"/>
      <c r="M676" s="238"/>
      <c r="N676" s="238" t="s">
        <v>11</v>
      </c>
      <c r="O676" s="238"/>
      <c r="P676" s="238"/>
      <c r="Q676" s="237" t="s">
        <v>12</v>
      </c>
      <c r="R676" s="34" t="s">
        <v>13</v>
      </c>
    </row>
    <row r="677" spans="1:18" ht="24" x14ac:dyDescent="0.25">
      <c r="A677" s="242" t="s">
        <v>257</v>
      </c>
      <c r="B677" s="238"/>
      <c r="C677" s="238"/>
      <c r="D677" s="238"/>
      <c r="E677" s="238" t="s">
        <v>11</v>
      </c>
      <c r="F677" s="238"/>
      <c r="G677" s="238"/>
      <c r="H677" s="237" t="s">
        <v>12</v>
      </c>
      <c r="I677" s="34" t="s">
        <v>13</v>
      </c>
      <c r="J677" s="243"/>
      <c r="K677" s="244"/>
      <c r="L677" s="244"/>
      <c r="M677" s="244"/>
      <c r="N677" s="35" t="s">
        <v>14</v>
      </c>
      <c r="O677" s="35" t="s">
        <v>15</v>
      </c>
      <c r="P677" s="35" t="s">
        <v>16</v>
      </c>
      <c r="Q677" s="239"/>
      <c r="R677" s="36" t="s">
        <v>17</v>
      </c>
    </row>
    <row r="678" spans="1:18" ht="15.75" thickBot="1" x14ac:dyDescent="0.3">
      <c r="A678" s="243"/>
      <c r="B678" s="244"/>
      <c r="C678" s="244"/>
      <c r="D678" s="244"/>
      <c r="E678" s="35" t="s">
        <v>14</v>
      </c>
      <c r="F678" s="35" t="s">
        <v>15</v>
      </c>
      <c r="G678" s="35" t="s">
        <v>16</v>
      </c>
      <c r="H678" s="239"/>
      <c r="I678" s="36" t="s">
        <v>17</v>
      </c>
      <c r="J678" s="245"/>
      <c r="K678" s="246"/>
      <c r="L678" s="246"/>
      <c r="M678" s="246"/>
      <c r="N678" s="37">
        <f>N675+N674+N673+N672+N671+N670+N669+N667+N666+N664+N663+N662+N661+N660+N659+N658+N656+N654+N653+N652+N651+N650</f>
        <v>68.45</v>
      </c>
      <c r="O678" s="37">
        <f>O675+O674+O673+O672+O671+O670+O669+O667+O666+O664+O663+O662+O661+O660+O659+O658+O656+O654+O653+O652+O651+O650</f>
        <v>69.947199999999995</v>
      </c>
      <c r="P678" s="37">
        <f>P675+P674+P673+P672+P671+P670+P669+P667+P666+P664+P663+P662+P661+P660+P659+P658+P656+P654+P653+P652+P651+P650</f>
        <v>297.73</v>
      </c>
      <c r="Q678" s="37">
        <f>Q675+Q674+Q673+Q672+Q671+Q670+Q669+Q667+Q666+Q664+Q663+Q662+Q661+Q660+Q659+Q658+Q656+Q654+Q653+Q652+Q651+Q650</f>
        <v>2254.1897799999997</v>
      </c>
      <c r="R678" s="38">
        <f>R675+R674+R673+R672+R671+R670+R669+R667+R666+R664+R663+R662+R661+R660+R659+R658+R656+R654+R653+R652+R651+R650</f>
        <v>56.27</v>
      </c>
    </row>
    <row r="679" spans="1:18" ht="15.75" thickBot="1" x14ac:dyDescent="0.3">
      <c r="A679" s="245"/>
      <c r="B679" s="246"/>
      <c r="C679" s="246"/>
      <c r="D679" s="246"/>
      <c r="E679" s="37">
        <f>E676+E675+E674+E673+E672+E671+E670+E668+E667+E665+E664+E663+E662+E661+E660+E659+E657+E655+E654+E653+E652+E651</f>
        <v>53.314000000000007</v>
      </c>
      <c r="F679" s="37">
        <f>F676+F675+F674+F673+F672+F671+F670+F668+F667+F665+F664+F663+F662+F661+F660+F659+F657+F655+F654+F653+F652+F651</f>
        <v>54.396599999999999</v>
      </c>
      <c r="G679" s="37">
        <f>G676+G675+G674+G673+G672+G671+G670+G668+G667+G665+G664+G663+G662+G661+G660+G659+G657+G655+G654+G653+G652+G651</f>
        <v>230.66000000000003</v>
      </c>
      <c r="H679" s="37">
        <f>H676+H675+H674+H673+H672+H671+H670+H668+H667+H665+H664+H663+H662+H661+H660+H659+H657+H655+H654+H653+H652+H651</f>
        <v>1775.2200000000003</v>
      </c>
      <c r="I679" s="38">
        <f>I676+I675+I674+I673+I672+I671+I670+I668+I667+I665+I664+I663+I662+I661+I660+I659+I657+I655+I654+I653+I652+I651</f>
        <v>44</v>
      </c>
      <c r="J679" s="45"/>
      <c r="K679" s="45"/>
      <c r="L679" s="45"/>
      <c r="M679" s="45"/>
      <c r="N679" s="46"/>
      <c r="O679" s="46"/>
      <c r="P679" s="46"/>
      <c r="Q679" s="46"/>
      <c r="R679" s="46"/>
    </row>
    <row r="680" spans="1:18" ht="15.75" thickBot="1" x14ac:dyDescent="0.3">
      <c r="A680" s="45"/>
      <c r="B680" s="45"/>
      <c r="C680" s="45"/>
      <c r="D680" s="45"/>
      <c r="E680" s="46"/>
      <c r="F680" s="46"/>
      <c r="G680" s="46"/>
      <c r="H680" s="46"/>
      <c r="I680" s="46"/>
      <c r="J680" s="230" t="s">
        <v>359</v>
      </c>
      <c r="K680" s="219"/>
      <c r="L680" s="219"/>
      <c r="M680" s="219"/>
      <c r="N680" s="219"/>
      <c r="O680" s="219"/>
      <c r="P680" s="219"/>
      <c r="Q680" s="219"/>
      <c r="R680" s="231"/>
    </row>
    <row r="681" spans="1:18" x14ac:dyDescent="0.25">
      <c r="A681" s="281" t="s">
        <v>258</v>
      </c>
      <c r="B681" s="282"/>
      <c r="C681" s="282"/>
      <c r="D681" s="282"/>
      <c r="E681" s="282"/>
      <c r="F681" s="282"/>
      <c r="G681" s="282"/>
      <c r="H681" s="282"/>
      <c r="I681" s="283"/>
      <c r="J681" s="1">
        <v>19</v>
      </c>
      <c r="K681" s="5" t="s">
        <v>1</v>
      </c>
      <c r="L681" s="6">
        <v>4</v>
      </c>
      <c r="M681" s="2"/>
      <c r="N681" s="2"/>
      <c r="O681" s="2"/>
      <c r="P681" s="2"/>
      <c r="Q681" s="3"/>
      <c r="R681" s="4"/>
    </row>
    <row r="682" spans="1:18" x14ac:dyDescent="0.25">
      <c r="A682" s="1">
        <v>19</v>
      </c>
      <c r="B682" s="5" t="s">
        <v>1</v>
      </c>
      <c r="C682" s="6">
        <v>4</v>
      </c>
      <c r="D682" s="2"/>
      <c r="E682" s="2"/>
      <c r="F682" s="2"/>
      <c r="G682" s="2"/>
      <c r="H682" s="3"/>
      <c r="I682" s="4"/>
      <c r="J682" s="1"/>
      <c r="K682" s="5" t="s">
        <v>2</v>
      </c>
      <c r="L682" s="6">
        <v>4</v>
      </c>
      <c r="M682" s="2"/>
      <c r="N682" s="2"/>
      <c r="O682" s="2"/>
      <c r="P682" s="2"/>
      <c r="Q682" s="3"/>
      <c r="R682" s="4"/>
    </row>
    <row r="683" spans="1:18" x14ac:dyDescent="0.25">
      <c r="A683" s="1"/>
      <c r="B683" s="5" t="s">
        <v>2</v>
      </c>
      <c r="C683" s="6">
        <v>4</v>
      </c>
      <c r="D683" s="2"/>
      <c r="E683" s="2"/>
      <c r="F683" s="2"/>
      <c r="G683" s="2"/>
      <c r="H683" s="3"/>
      <c r="I683" s="4"/>
      <c r="J683" s="1"/>
      <c r="K683" s="5" t="s">
        <v>3</v>
      </c>
      <c r="L683" s="7" t="s">
        <v>4</v>
      </c>
      <c r="M683" s="262" t="s">
        <v>5</v>
      </c>
      <c r="N683" s="262"/>
      <c r="O683" s="262"/>
      <c r="P683" s="262"/>
      <c r="Q683" s="262"/>
      <c r="R683" s="4"/>
    </row>
    <row r="684" spans="1:18" x14ac:dyDescent="0.25">
      <c r="A684" s="1"/>
      <c r="B684" s="5" t="s">
        <v>3</v>
      </c>
      <c r="C684" s="7" t="s">
        <v>4</v>
      </c>
      <c r="D684" s="262" t="s">
        <v>5</v>
      </c>
      <c r="E684" s="262"/>
      <c r="F684" s="262"/>
      <c r="G684" s="262"/>
      <c r="H684" s="262"/>
      <c r="I684" s="4"/>
      <c r="J684" s="50"/>
      <c r="K684" s="51" t="s">
        <v>6</v>
      </c>
      <c r="L684" s="9" t="s">
        <v>276</v>
      </c>
      <c r="M684" s="7"/>
      <c r="N684" s="7"/>
      <c r="O684" s="7"/>
      <c r="P684" s="7"/>
      <c r="Q684" s="52"/>
      <c r="R684" s="53"/>
    </row>
    <row r="685" spans="1:18" x14ac:dyDescent="0.25">
      <c r="A685" s="50"/>
      <c r="B685" s="51" t="s">
        <v>6</v>
      </c>
      <c r="C685" s="9" t="s">
        <v>7</v>
      </c>
      <c r="D685" s="7"/>
      <c r="E685" s="7"/>
      <c r="F685" s="7"/>
      <c r="G685" s="7"/>
      <c r="H685" s="52"/>
      <c r="I685" s="53"/>
      <c r="J685" s="1"/>
      <c r="K685" s="2"/>
      <c r="L685" s="2"/>
      <c r="M685" s="2"/>
      <c r="N685" s="2"/>
      <c r="O685" s="2"/>
      <c r="P685" s="2"/>
      <c r="Q685" s="3"/>
      <c r="R685" s="4"/>
    </row>
    <row r="686" spans="1:18" ht="25.5" x14ac:dyDescent="0.25">
      <c r="A686" s="1"/>
      <c r="B686" s="2"/>
      <c r="C686" s="2"/>
      <c r="D686" s="2"/>
      <c r="E686" s="2"/>
      <c r="F686" s="2"/>
      <c r="G686" s="2"/>
      <c r="H686" s="3"/>
      <c r="I686" s="4"/>
      <c r="J686" s="233" t="s">
        <v>8</v>
      </c>
      <c r="K686" s="234" t="s">
        <v>9</v>
      </c>
      <c r="L686" s="234"/>
      <c r="M686" s="234" t="s">
        <v>10</v>
      </c>
      <c r="N686" s="234" t="s">
        <v>11</v>
      </c>
      <c r="O686" s="234"/>
      <c r="P686" s="234"/>
      <c r="Q686" s="235" t="s">
        <v>12</v>
      </c>
      <c r="R686" s="12" t="s">
        <v>13</v>
      </c>
    </row>
    <row r="687" spans="1:18" ht="25.5" x14ac:dyDescent="0.25">
      <c r="A687" s="233" t="s">
        <v>8</v>
      </c>
      <c r="B687" s="234" t="s">
        <v>9</v>
      </c>
      <c r="C687" s="234"/>
      <c r="D687" s="234" t="s">
        <v>10</v>
      </c>
      <c r="E687" s="234" t="s">
        <v>11</v>
      </c>
      <c r="F687" s="234"/>
      <c r="G687" s="234"/>
      <c r="H687" s="235" t="s">
        <v>12</v>
      </c>
      <c r="I687" s="12" t="s">
        <v>13</v>
      </c>
      <c r="J687" s="233"/>
      <c r="K687" s="234"/>
      <c r="L687" s="234"/>
      <c r="M687" s="234"/>
      <c r="N687" s="11" t="s">
        <v>14</v>
      </c>
      <c r="O687" s="11" t="s">
        <v>15</v>
      </c>
      <c r="P687" s="11" t="s">
        <v>16</v>
      </c>
      <c r="Q687" s="235"/>
      <c r="R687" s="12" t="s">
        <v>17</v>
      </c>
    </row>
    <row r="688" spans="1:18" x14ac:dyDescent="0.25">
      <c r="A688" s="233"/>
      <c r="B688" s="234"/>
      <c r="C688" s="234"/>
      <c r="D688" s="234"/>
      <c r="E688" s="11" t="s">
        <v>14</v>
      </c>
      <c r="F688" s="11" t="s">
        <v>15</v>
      </c>
      <c r="G688" s="11" t="s">
        <v>16</v>
      </c>
      <c r="H688" s="235"/>
      <c r="I688" s="12" t="s">
        <v>17</v>
      </c>
      <c r="J688" s="252" t="s">
        <v>18</v>
      </c>
      <c r="K688" s="253"/>
      <c r="L688" s="253"/>
      <c r="M688" s="253"/>
      <c r="N688" s="253"/>
      <c r="O688" s="253"/>
      <c r="P688" s="253"/>
      <c r="Q688" s="253"/>
      <c r="R688" s="255"/>
    </row>
    <row r="689" spans="1:18" x14ac:dyDescent="0.25">
      <c r="A689" s="252" t="s">
        <v>18</v>
      </c>
      <c r="B689" s="253"/>
      <c r="C689" s="253"/>
      <c r="D689" s="253"/>
      <c r="E689" s="253"/>
      <c r="F689" s="253"/>
      <c r="G689" s="253"/>
      <c r="H689" s="253"/>
      <c r="I689" s="255"/>
      <c r="J689" s="30">
        <v>180</v>
      </c>
      <c r="K689" s="260" t="s">
        <v>122</v>
      </c>
      <c r="L689" s="260"/>
      <c r="M689" s="14">
        <v>200</v>
      </c>
      <c r="N689" s="15">
        <v>5.2</v>
      </c>
      <c r="O689" s="15">
        <v>10.1</v>
      </c>
      <c r="P689" s="15">
        <v>31.1</v>
      </c>
      <c r="Q689" s="16">
        <v>305.8</v>
      </c>
      <c r="R689" s="20">
        <v>2</v>
      </c>
    </row>
    <row r="690" spans="1:18" x14ac:dyDescent="0.25">
      <c r="A690" s="30">
        <v>180</v>
      </c>
      <c r="B690" s="228" t="s">
        <v>122</v>
      </c>
      <c r="C690" s="228"/>
      <c r="D690" s="25">
        <v>150</v>
      </c>
      <c r="E690" s="26">
        <v>3.9</v>
      </c>
      <c r="F690" s="26">
        <v>7.6</v>
      </c>
      <c r="G690" s="26">
        <v>20.649920000000002</v>
      </c>
      <c r="H690" s="27">
        <v>215</v>
      </c>
      <c r="I690" s="28">
        <v>1.5</v>
      </c>
      <c r="J690" s="19"/>
      <c r="K690" s="260" t="s">
        <v>22</v>
      </c>
      <c r="L690" s="260"/>
      <c r="M690" s="14">
        <v>10</v>
      </c>
      <c r="N690" s="15">
        <v>0.1</v>
      </c>
      <c r="O690" s="15">
        <v>7.8</v>
      </c>
      <c r="P690" s="15">
        <v>0.1</v>
      </c>
      <c r="Q690" s="16">
        <v>70.900000000000006</v>
      </c>
      <c r="R690" s="21"/>
    </row>
    <row r="691" spans="1:18" x14ac:dyDescent="0.25">
      <c r="A691" s="19"/>
      <c r="B691" s="260" t="s">
        <v>22</v>
      </c>
      <c r="C691" s="260"/>
      <c r="D691" s="14">
        <v>10</v>
      </c>
      <c r="E691" s="15">
        <v>0.14000000000000001</v>
      </c>
      <c r="F691" s="15">
        <v>7.8</v>
      </c>
      <c r="G691" s="15">
        <v>0.1</v>
      </c>
      <c r="H691" s="16">
        <v>70.900000000000006</v>
      </c>
      <c r="I691" s="21"/>
      <c r="J691" s="13"/>
      <c r="K691" s="260" t="s">
        <v>23</v>
      </c>
      <c r="L691" s="260"/>
      <c r="M691" s="14">
        <v>30</v>
      </c>
      <c r="N691" s="15">
        <v>2.9</v>
      </c>
      <c r="O691" s="16">
        <v>1.01</v>
      </c>
      <c r="P691" s="16">
        <v>15.6</v>
      </c>
      <c r="Q691" s="16">
        <v>79.099999999999994</v>
      </c>
      <c r="R691" s="20"/>
    </row>
    <row r="692" spans="1:18" x14ac:dyDescent="0.25">
      <c r="A692" s="13"/>
      <c r="B692" s="260" t="s">
        <v>23</v>
      </c>
      <c r="C692" s="260"/>
      <c r="D692" s="14">
        <v>20</v>
      </c>
      <c r="E692" s="15">
        <v>1.54</v>
      </c>
      <c r="F692" s="16">
        <v>0.54220000000000002</v>
      </c>
      <c r="G692" s="15">
        <v>9.7200000000000006</v>
      </c>
      <c r="H692" s="16">
        <v>48.64</v>
      </c>
      <c r="I692" s="21"/>
      <c r="J692" s="31" t="s">
        <v>105</v>
      </c>
      <c r="K692" s="260" t="s">
        <v>106</v>
      </c>
      <c r="L692" s="260"/>
      <c r="M692" s="14">
        <v>180</v>
      </c>
      <c r="N692" s="15">
        <v>1.5</v>
      </c>
      <c r="O692" s="15">
        <v>1.6355</v>
      </c>
      <c r="P692" s="15">
        <v>12.1477</v>
      </c>
      <c r="Q692" s="16">
        <v>64.2</v>
      </c>
      <c r="R692" s="20">
        <v>4.5999999999999996</v>
      </c>
    </row>
    <row r="693" spans="1:18" x14ac:dyDescent="0.25">
      <c r="A693" s="31" t="s">
        <v>105</v>
      </c>
      <c r="B693" s="260" t="s">
        <v>106</v>
      </c>
      <c r="C693" s="260"/>
      <c r="D693" s="14">
        <v>150</v>
      </c>
      <c r="E693" s="15">
        <v>1</v>
      </c>
      <c r="F693" s="15">
        <v>1.2</v>
      </c>
      <c r="G693" s="15">
        <v>9.1999999999999993</v>
      </c>
      <c r="H693" s="16">
        <v>52.4</v>
      </c>
      <c r="I693" s="17">
        <v>3.8</v>
      </c>
      <c r="J693" s="13"/>
      <c r="K693" s="260" t="s">
        <v>94</v>
      </c>
      <c r="L693" s="260"/>
      <c r="M693" s="14">
        <v>80</v>
      </c>
      <c r="N693" s="15">
        <v>1.3</v>
      </c>
      <c r="O693" s="15">
        <v>0.4</v>
      </c>
      <c r="P693" s="14">
        <v>20</v>
      </c>
      <c r="Q693" s="16">
        <v>94</v>
      </c>
      <c r="R693" s="20">
        <v>8</v>
      </c>
    </row>
    <row r="694" spans="1:18" x14ac:dyDescent="0.25">
      <c r="A694" s="13"/>
      <c r="B694" s="260" t="s">
        <v>94</v>
      </c>
      <c r="C694" s="260"/>
      <c r="D694" s="14">
        <v>80</v>
      </c>
      <c r="E694" s="15">
        <v>1.3</v>
      </c>
      <c r="F694" s="15">
        <v>0.4</v>
      </c>
      <c r="G694" s="14">
        <v>20</v>
      </c>
      <c r="H694" s="16">
        <v>94</v>
      </c>
      <c r="I694" s="20">
        <v>8</v>
      </c>
      <c r="J694" s="252" t="s">
        <v>26</v>
      </c>
      <c r="K694" s="253"/>
      <c r="L694" s="253"/>
      <c r="M694" s="253"/>
      <c r="N694" s="253"/>
      <c r="O694" s="253"/>
      <c r="P694" s="253"/>
      <c r="Q694" s="253"/>
      <c r="R694" s="255"/>
    </row>
    <row r="695" spans="1:18" x14ac:dyDescent="0.25">
      <c r="A695" s="252" t="s">
        <v>26</v>
      </c>
      <c r="B695" s="253"/>
      <c r="C695" s="253"/>
      <c r="D695" s="253"/>
      <c r="E695" s="253"/>
      <c r="F695" s="253"/>
      <c r="G695" s="253"/>
      <c r="H695" s="253"/>
      <c r="I695" s="255"/>
      <c r="J695" s="22" t="s">
        <v>27</v>
      </c>
      <c r="K695" s="260" t="s">
        <v>95</v>
      </c>
      <c r="L695" s="260"/>
      <c r="M695" s="14">
        <v>100</v>
      </c>
      <c r="N695" s="15">
        <v>0.1</v>
      </c>
      <c r="O695" s="14">
        <v>0</v>
      </c>
      <c r="P695" s="15">
        <v>10.3</v>
      </c>
      <c r="Q695" s="16">
        <v>42</v>
      </c>
      <c r="R695" s="17">
        <v>0.8</v>
      </c>
    </row>
    <row r="696" spans="1:18" x14ac:dyDescent="0.25">
      <c r="A696" s="22" t="s">
        <v>27</v>
      </c>
      <c r="B696" s="260" t="s">
        <v>95</v>
      </c>
      <c r="C696" s="260"/>
      <c r="D696" s="14">
        <v>100</v>
      </c>
      <c r="E696" s="15">
        <v>0.1</v>
      </c>
      <c r="F696" s="14">
        <v>0</v>
      </c>
      <c r="G696" s="15">
        <v>10.3</v>
      </c>
      <c r="H696" s="16">
        <v>42</v>
      </c>
      <c r="I696" s="17">
        <v>0.8</v>
      </c>
      <c r="J696" s="261" t="s">
        <v>29</v>
      </c>
      <c r="K696" s="256"/>
      <c r="L696" s="256"/>
      <c r="M696" s="256"/>
      <c r="N696" s="256"/>
      <c r="O696" s="256"/>
      <c r="P696" s="256"/>
      <c r="Q696" s="256"/>
      <c r="R696" s="257"/>
    </row>
    <row r="697" spans="1:18" x14ac:dyDescent="0.25">
      <c r="A697" s="261" t="s">
        <v>29</v>
      </c>
      <c r="B697" s="256"/>
      <c r="C697" s="256"/>
      <c r="D697" s="256"/>
      <c r="E697" s="256"/>
      <c r="F697" s="256"/>
      <c r="G697" s="256"/>
      <c r="H697" s="256"/>
      <c r="I697" s="257"/>
      <c r="J697" s="49" t="s">
        <v>205</v>
      </c>
      <c r="K697" s="228" t="s">
        <v>206</v>
      </c>
      <c r="L697" s="228"/>
      <c r="M697" s="25">
        <v>60</v>
      </c>
      <c r="N697" s="26">
        <v>0.6</v>
      </c>
      <c r="O697" s="26">
        <v>5.5</v>
      </c>
      <c r="P697" s="26">
        <v>1.7</v>
      </c>
      <c r="Q697" s="27">
        <v>48.6</v>
      </c>
      <c r="R697" s="32">
        <v>6.8</v>
      </c>
    </row>
    <row r="698" spans="1:18" x14ac:dyDescent="0.25">
      <c r="A698" s="49" t="s">
        <v>205</v>
      </c>
      <c r="B698" s="228" t="s">
        <v>206</v>
      </c>
      <c r="C698" s="228"/>
      <c r="D698" s="25">
        <v>40</v>
      </c>
      <c r="E698" s="26">
        <v>0.4</v>
      </c>
      <c r="F698" s="26">
        <v>3.74986</v>
      </c>
      <c r="G698" s="26">
        <v>1.1000000000000001</v>
      </c>
      <c r="H698" s="27">
        <v>32.4</v>
      </c>
      <c r="I698" s="28">
        <v>4.5</v>
      </c>
      <c r="J698" s="30" t="s">
        <v>139</v>
      </c>
      <c r="K698" s="228" t="s">
        <v>140</v>
      </c>
      <c r="L698" s="228"/>
      <c r="M698" s="25">
        <v>200</v>
      </c>
      <c r="N698" s="26">
        <v>3.8</v>
      </c>
      <c r="O698" s="26">
        <v>4.5999999999999996</v>
      </c>
      <c r="P698" s="26">
        <v>6.4</v>
      </c>
      <c r="Q698" s="27">
        <v>164.4</v>
      </c>
      <c r="R698" s="32">
        <v>7.8</v>
      </c>
    </row>
    <row r="699" spans="1:18" x14ac:dyDescent="0.25">
      <c r="A699" s="30" t="s">
        <v>139</v>
      </c>
      <c r="B699" s="228" t="s">
        <v>140</v>
      </c>
      <c r="C699" s="228"/>
      <c r="D699" s="25">
        <v>165</v>
      </c>
      <c r="E699" s="26">
        <v>3.1</v>
      </c>
      <c r="F699" s="26">
        <v>3.8</v>
      </c>
      <c r="G699" s="26">
        <v>5.3</v>
      </c>
      <c r="H699" s="26">
        <v>135.64989990000001</v>
      </c>
      <c r="I699" s="32">
        <v>6.5</v>
      </c>
      <c r="J699" s="13">
        <v>251</v>
      </c>
      <c r="K699" s="260" t="s">
        <v>212</v>
      </c>
      <c r="L699" s="260"/>
      <c r="M699" s="14">
        <v>70</v>
      </c>
      <c r="N699" s="15">
        <v>9.6999999999999993</v>
      </c>
      <c r="O699" s="15">
        <v>5.2</v>
      </c>
      <c r="P699" s="15">
        <v>5.9</v>
      </c>
      <c r="Q699" s="16">
        <v>118.5</v>
      </c>
      <c r="R699" s="20">
        <v>0.4</v>
      </c>
    </row>
    <row r="700" spans="1:18" x14ac:dyDescent="0.25">
      <c r="A700" s="13">
        <v>251</v>
      </c>
      <c r="B700" s="260" t="s">
        <v>212</v>
      </c>
      <c r="C700" s="260"/>
      <c r="D700" s="14">
        <v>55</v>
      </c>
      <c r="E700" s="15">
        <v>6.6</v>
      </c>
      <c r="F700" s="15">
        <v>4</v>
      </c>
      <c r="G700" s="15">
        <v>4.5999999999999996</v>
      </c>
      <c r="H700" s="15">
        <v>100.21999</v>
      </c>
      <c r="I700" s="17">
        <v>0.3</v>
      </c>
      <c r="J700" s="13">
        <v>321</v>
      </c>
      <c r="K700" s="260" t="s">
        <v>87</v>
      </c>
      <c r="L700" s="260"/>
      <c r="M700" s="14">
        <v>120</v>
      </c>
      <c r="N700" s="15">
        <v>2.4</v>
      </c>
      <c r="O700" s="15">
        <v>5.2</v>
      </c>
      <c r="P700" s="14">
        <v>13</v>
      </c>
      <c r="Q700" s="16">
        <v>120.3</v>
      </c>
      <c r="R700" s="20">
        <v>6.5</v>
      </c>
    </row>
    <row r="701" spans="1:18" x14ac:dyDescent="0.25">
      <c r="A701" s="13">
        <v>321</v>
      </c>
      <c r="B701" s="260" t="s">
        <v>87</v>
      </c>
      <c r="C701" s="260"/>
      <c r="D701" s="14">
        <v>110</v>
      </c>
      <c r="E701" s="15">
        <v>2.2000000000000002</v>
      </c>
      <c r="F701" s="15">
        <v>5.0999999999999996</v>
      </c>
      <c r="G701" s="15">
        <v>12.8</v>
      </c>
      <c r="H701" s="16">
        <v>116</v>
      </c>
      <c r="I701" s="17">
        <v>6</v>
      </c>
      <c r="J701" s="30">
        <v>375</v>
      </c>
      <c r="K701" s="250" t="s">
        <v>129</v>
      </c>
      <c r="L701" s="249"/>
      <c r="M701" s="14">
        <v>180</v>
      </c>
      <c r="N701" s="16">
        <v>0.26</v>
      </c>
      <c r="O701" s="16">
        <v>0.11</v>
      </c>
      <c r="P701" s="16">
        <v>17.8</v>
      </c>
      <c r="Q701" s="16">
        <v>81.72</v>
      </c>
      <c r="R701" s="20">
        <v>7.8</v>
      </c>
    </row>
    <row r="702" spans="1:18" x14ac:dyDescent="0.25">
      <c r="A702" s="30">
        <v>375</v>
      </c>
      <c r="B702" s="209" t="s">
        <v>129</v>
      </c>
      <c r="C702" s="210"/>
      <c r="D702" s="25">
        <v>150</v>
      </c>
      <c r="E702" s="27">
        <v>0.22</v>
      </c>
      <c r="F702" s="27">
        <v>0.09</v>
      </c>
      <c r="G702" s="27">
        <v>16.63</v>
      </c>
      <c r="H702" s="27">
        <v>68.099999999999994</v>
      </c>
      <c r="I702" s="28">
        <v>6.5</v>
      </c>
      <c r="J702" s="13"/>
      <c r="K702" s="260" t="s">
        <v>23</v>
      </c>
      <c r="L702" s="260"/>
      <c r="M702" s="14">
        <v>30</v>
      </c>
      <c r="N702" s="15">
        <v>2.94</v>
      </c>
      <c r="O702" s="16">
        <v>1.01</v>
      </c>
      <c r="P702" s="16">
        <v>15.6</v>
      </c>
      <c r="Q702" s="16">
        <v>79.099999999999994</v>
      </c>
      <c r="R702" s="20"/>
    </row>
    <row r="703" spans="1:18" x14ac:dyDescent="0.25">
      <c r="A703" s="13"/>
      <c r="B703" s="250" t="s">
        <v>35</v>
      </c>
      <c r="C703" s="249"/>
      <c r="D703" s="14">
        <v>20</v>
      </c>
      <c r="E703" s="15">
        <v>1.54</v>
      </c>
      <c r="F703" s="16">
        <v>0.54220000000000002</v>
      </c>
      <c r="G703" s="15">
        <v>9.7200000000000006</v>
      </c>
      <c r="H703" s="16">
        <v>48.64</v>
      </c>
      <c r="I703" s="21"/>
      <c r="J703" s="13"/>
      <c r="K703" s="260" t="s">
        <v>36</v>
      </c>
      <c r="L703" s="260"/>
      <c r="M703" s="14">
        <v>25</v>
      </c>
      <c r="N703" s="16">
        <v>1.47</v>
      </c>
      <c r="O703" s="16">
        <v>0.45</v>
      </c>
      <c r="P703" s="16">
        <v>13.11</v>
      </c>
      <c r="Q703" s="16">
        <v>59.634889999999999</v>
      </c>
      <c r="R703" s="20"/>
    </row>
    <row r="704" spans="1:18" x14ac:dyDescent="0.25">
      <c r="A704" s="13"/>
      <c r="B704" s="260" t="s">
        <v>36</v>
      </c>
      <c r="C704" s="260"/>
      <c r="D704" s="14">
        <v>20</v>
      </c>
      <c r="E704" s="15">
        <v>1</v>
      </c>
      <c r="F704" s="16">
        <v>0.36</v>
      </c>
      <c r="G704" s="15">
        <v>9.9</v>
      </c>
      <c r="H704" s="16">
        <v>45.6</v>
      </c>
      <c r="I704" s="21"/>
      <c r="J704" s="220" t="s">
        <v>38</v>
      </c>
      <c r="K704" s="221"/>
      <c r="L704" s="221"/>
      <c r="M704" s="221"/>
      <c r="N704" s="221"/>
      <c r="O704" s="221"/>
      <c r="P704" s="221"/>
      <c r="Q704" s="221"/>
      <c r="R704" s="223"/>
    </row>
    <row r="705" spans="1:18" x14ac:dyDescent="0.25">
      <c r="A705" s="220" t="s">
        <v>38</v>
      </c>
      <c r="B705" s="221"/>
      <c r="C705" s="221"/>
      <c r="D705" s="221"/>
      <c r="E705" s="221"/>
      <c r="F705" s="221"/>
      <c r="G705" s="221"/>
      <c r="H705" s="221"/>
      <c r="I705" s="223"/>
      <c r="J705" s="19" t="s">
        <v>259</v>
      </c>
      <c r="K705" s="260" t="s">
        <v>260</v>
      </c>
      <c r="L705" s="260"/>
      <c r="M705" s="14">
        <v>70</v>
      </c>
      <c r="N705" s="15">
        <v>3.5</v>
      </c>
      <c r="O705" s="15">
        <v>6.72</v>
      </c>
      <c r="P705" s="15">
        <v>28.4</v>
      </c>
      <c r="Q705" s="16">
        <v>206</v>
      </c>
      <c r="R705" s="17">
        <v>0.6</v>
      </c>
    </row>
    <row r="706" spans="1:18" x14ac:dyDescent="0.25">
      <c r="A706" s="19" t="s">
        <v>259</v>
      </c>
      <c r="B706" s="260" t="s">
        <v>260</v>
      </c>
      <c r="C706" s="260"/>
      <c r="D706" s="14">
        <v>50</v>
      </c>
      <c r="E706" s="15">
        <v>2.5</v>
      </c>
      <c r="F706" s="15">
        <v>4.8486799999999999</v>
      </c>
      <c r="G706" s="15">
        <v>20.348590000000002</v>
      </c>
      <c r="H706" s="16">
        <v>146.30000000000001</v>
      </c>
      <c r="I706" s="17">
        <v>0.4</v>
      </c>
      <c r="J706" s="19">
        <v>401</v>
      </c>
      <c r="K706" s="260" t="s">
        <v>118</v>
      </c>
      <c r="L706" s="260"/>
      <c r="M706" s="14">
        <v>180</v>
      </c>
      <c r="N706" s="15">
        <v>5.6</v>
      </c>
      <c r="O706" s="15">
        <v>4.5999999999999996</v>
      </c>
      <c r="P706" s="15">
        <v>8.1999999999999993</v>
      </c>
      <c r="Q706" s="16">
        <v>119.2</v>
      </c>
      <c r="R706" s="20">
        <v>1.56</v>
      </c>
    </row>
    <row r="707" spans="1:18" x14ac:dyDescent="0.25">
      <c r="A707" s="19">
        <v>401</v>
      </c>
      <c r="B707" s="260" t="s">
        <v>118</v>
      </c>
      <c r="C707" s="260"/>
      <c r="D707" s="14">
        <v>150</v>
      </c>
      <c r="E707" s="15">
        <v>4.3</v>
      </c>
      <c r="F707" s="15">
        <v>3.7</v>
      </c>
      <c r="G707" s="15">
        <v>6.7</v>
      </c>
      <c r="H707" s="16">
        <v>98</v>
      </c>
      <c r="I707" s="17">
        <v>1.3</v>
      </c>
      <c r="J707" s="252" t="s">
        <v>42</v>
      </c>
      <c r="K707" s="253"/>
      <c r="L707" s="253"/>
      <c r="M707" s="253"/>
      <c r="N707" s="253"/>
      <c r="O707" s="253"/>
      <c r="P707" s="253"/>
      <c r="Q707" s="253"/>
      <c r="R707" s="255"/>
    </row>
    <row r="708" spans="1:18" x14ac:dyDescent="0.25">
      <c r="A708" s="252" t="s">
        <v>42</v>
      </c>
      <c r="B708" s="253"/>
      <c r="C708" s="253"/>
      <c r="D708" s="253"/>
      <c r="E708" s="253"/>
      <c r="F708" s="253"/>
      <c r="G708" s="253"/>
      <c r="H708" s="253"/>
      <c r="I708" s="255"/>
      <c r="J708" s="30">
        <v>12</v>
      </c>
      <c r="K708" s="228" t="s">
        <v>360</v>
      </c>
      <c r="L708" s="228"/>
      <c r="M708" s="25">
        <v>60</v>
      </c>
      <c r="N708" s="27">
        <v>4.55</v>
      </c>
      <c r="O708" s="26">
        <v>2.7</v>
      </c>
      <c r="P708" s="26">
        <v>3.2</v>
      </c>
      <c r="Q708" s="27">
        <v>129</v>
      </c>
      <c r="R708" s="32">
        <v>1.2</v>
      </c>
    </row>
    <row r="709" spans="1:18" x14ac:dyDescent="0.25">
      <c r="A709" s="30" t="s">
        <v>175</v>
      </c>
      <c r="B709" s="228" t="s">
        <v>176</v>
      </c>
      <c r="C709" s="228"/>
      <c r="D709" s="25">
        <v>40</v>
      </c>
      <c r="E709" s="26">
        <v>3.2</v>
      </c>
      <c r="F709" s="26">
        <v>4.5999999999999996</v>
      </c>
      <c r="G709" s="26">
        <v>9.4497990000000005</v>
      </c>
      <c r="H709" s="27">
        <v>77.8</v>
      </c>
      <c r="I709" s="66">
        <v>1</v>
      </c>
      <c r="J709" s="13">
        <v>290</v>
      </c>
      <c r="K709" s="260" t="s">
        <v>261</v>
      </c>
      <c r="L709" s="260"/>
      <c r="M709" s="14">
        <v>70</v>
      </c>
      <c r="N709" s="15">
        <v>9.9</v>
      </c>
      <c r="O709" s="15">
        <v>5.0999999999999996</v>
      </c>
      <c r="P709" s="15">
        <v>3.1</v>
      </c>
      <c r="Q709" s="15">
        <v>131</v>
      </c>
      <c r="R709" s="20">
        <v>0.14000000000000001</v>
      </c>
    </row>
    <row r="710" spans="1:18" x14ac:dyDescent="0.25">
      <c r="A710" s="13">
        <v>290</v>
      </c>
      <c r="B710" s="260" t="s">
        <v>261</v>
      </c>
      <c r="C710" s="260"/>
      <c r="D710" s="14">
        <v>60</v>
      </c>
      <c r="E710" s="15">
        <v>8.4</v>
      </c>
      <c r="F710" s="15">
        <v>4.2</v>
      </c>
      <c r="G710" s="15">
        <v>2.6389977999999998</v>
      </c>
      <c r="H710" s="15">
        <v>112</v>
      </c>
      <c r="I710" s="20">
        <v>0.12</v>
      </c>
      <c r="J710" s="13">
        <v>324</v>
      </c>
      <c r="K710" s="260" t="s">
        <v>262</v>
      </c>
      <c r="L710" s="260"/>
      <c r="M710" s="14">
        <v>110</v>
      </c>
      <c r="N710" s="15">
        <v>2.2000000000000002</v>
      </c>
      <c r="O710" s="15">
        <v>4.5999999999999996</v>
      </c>
      <c r="P710" s="15">
        <v>9</v>
      </c>
      <c r="Q710" s="15">
        <v>85.4</v>
      </c>
      <c r="R710" s="20">
        <v>5.0999999999999996</v>
      </c>
    </row>
    <row r="711" spans="1:18" x14ac:dyDescent="0.25">
      <c r="A711" s="13">
        <v>324</v>
      </c>
      <c r="B711" s="260" t="s">
        <v>262</v>
      </c>
      <c r="C711" s="260"/>
      <c r="D711" s="14">
        <v>100</v>
      </c>
      <c r="E711" s="15">
        <v>1.6</v>
      </c>
      <c r="F711" s="16">
        <v>4.05</v>
      </c>
      <c r="G711" s="15">
        <v>8.5</v>
      </c>
      <c r="H711" s="15">
        <v>76.648989</v>
      </c>
      <c r="I711" s="20">
        <v>4.5999999999999996</v>
      </c>
      <c r="J711" s="13">
        <v>392</v>
      </c>
      <c r="K711" s="250" t="s">
        <v>67</v>
      </c>
      <c r="L711" s="249"/>
      <c r="M711" s="33" t="s">
        <v>286</v>
      </c>
      <c r="N711" s="15">
        <v>1.2</v>
      </c>
      <c r="O711" s="15">
        <v>1.548</v>
      </c>
      <c r="P711" s="15">
        <v>12</v>
      </c>
      <c r="Q711" s="15">
        <v>64</v>
      </c>
      <c r="R711" s="20">
        <v>1.3</v>
      </c>
    </row>
    <row r="712" spans="1:18" x14ac:dyDescent="0.25">
      <c r="A712" s="13">
        <v>392</v>
      </c>
      <c r="B712" s="260" t="s">
        <v>67</v>
      </c>
      <c r="C712" s="260"/>
      <c r="D712" s="33" t="s">
        <v>68</v>
      </c>
      <c r="E712" s="15">
        <v>1</v>
      </c>
      <c r="F712" s="15">
        <v>1.2</v>
      </c>
      <c r="G712" s="15">
        <v>9.1999999999999993</v>
      </c>
      <c r="H712" s="16">
        <v>52.4</v>
      </c>
      <c r="I712" s="17">
        <v>1.1000000000000001</v>
      </c>
      <c r="J712" s="13"/>
      <c r="K712" s="260" t="s">
        <v>36</v>
      </c>
      <c r="L712" s="260"/>
      <c r="M712" s="14">
        <v>25</v>
      </c>
      <c r="N712" s="16">
        <v>1.47</v>
      </c>
      <c r="O712" s="16">
        <v>0.45</v>
      </c>
      <c r="P712" s="16">
        <v>13.11</v>
      </c>
      <c r="Q712" s="16">
        <v>59.634889999999999</v>
      </c>
      <c r="R712" s="20"/>
    </row>
    <row r="713" spans="1:18" ht="15.75" thickBot="1" x14ac:dyDescent="0.3">
      <c r="A713" s="13"/>
      <c r="B713" s="260" t="s">
        <v>23</v>
      </c>
      <c r="C713" s="260"/>
      <c r="D713" s="14">
        <v>20</v>
      </c>
      <c r="E713" s="15">
        <v>1.54</v>
      </c>
      <c r="F713" s="16">
        <v>0.54220000000000002</v>
      </c>
      <c r="G713" s="15">
        <v>9.7200000000000006</v>
      </c>
      <c r="H713" s="16">
        <v>48.644998999999999</v>
      </c>
      <c r="I713" s="21"/>
      <c r="J713" s="13"/>
      <c r="K713" s="260" t="s">
        <v>23</v>
      </c>
      <c r="L713" s="260"/>
      <c r="M713" s="14">
        <v>20</v>
      </c>
      <c r="N713" s="15">
        <v>1.5</v>
      </c>
      <c r="O713" s="16">
        <v>0.54220000000000002</v>
      </c>
      <c r="P713" s="15">
        <v>9.7200000000000006</v>
      </c>
      <c r="Q713" s="16">
        <v>48.64</v>
      </c>
      <c r="R713" s="21"/>
    </row>
    <row r="714" spans="1:18" ht="24.75" thickBot="1" x14ac:dyDescent="0.3">
      <c r="A714" s="13"/>
      <c r="B714" s="260" t="s">
        <v>36</v>
      </c>
      <c r="C714" s="260"/>
      <c r="D714" s="14">
        <v>20</v>
      </c>
      <c r="E714" s="15">
        <v>1</v>
      </c>
      <c r="F714" s="16">
        <v>0.36</v>
      </c>
      <c r="G714" s="15">
        <v>9.9</v>
      </c>
      <c r="H714" s="16">
        <v>45.6</v>
      </c>
      <c r="I714" s="21"/>
      <c r="J714" s="242" t="s">
        <v>361</v>
      </c>
      <c r="K714" s="238"/>
      <c r="L714" s="238"/>
      <c r="M714" s="238"/>
      <c r="N714" s="238" t="s">
        <v>11</v>
      </c>
      <c r="O714" s="238"/>
      <c r="P714" s="238"/>
      <c r="Q714" s="237" t="s">
        <v>12</v>
      </c>
      <c r="R714" s="34" t="s">
        <v>13</v>
      </c>
    </row>
    <row r="715" spans="1:18" ht="24" x14ac:dyDescent="0.25">
      <c r="A715" s="242" t="s">
        <v>263</v>
      </c>
      <c r="B715" s="238"/>
      <c r="C715" s="238"/>
      <c r="D715" s="238"/>
      <c r="E715" s="238" t="s">
        <v>11</v>
      </c>
      <c r="F715" s="238"/>
      <c r="G715" s="238"/>
      <c r="H715" s="237" t="s">
        <v>12</v>
      </c>
      <c r="I715" s="34" t="s">
        <v>13</v>
      </c>
      <c r="J715" s="243"/>
      <c r="K715" s="244"/>
      <c r="L715" s="244"/>
      <c r="M715" s="244"/>
      <c r="N715" s="35" t="s">
        <v>14</v>
      </c>
      <c r="O715" s="35" t="s">
        <v>15</v>
      </c>
      <c r="P715" s="35" t="s">
        <v>16</v>
      </c>
      <c r="Q715" s="239"/>
      <c r="R715" s="36" t="s">
        <v>17</v>
      </c>
    </row>
    <row r="716" spans="1:18" ht="15.75" thickBot="1" x14ac:dyDescent="0.3">
      <c r="A716" s="243"/>
      <c r="B716" s="244"/>
      <c r="C716" s="244"/>
      <c r="D716" s="244"/>
      <c r="E716" s="35" t="s">
        <v>14</v>
      </c>
      <c r="F716" s="35" t="s">
        <v>15</v>
      </c>
      <c r="G716" s="35" t="s">
        <v>16</v>
      </c>
      <c r="H716" s="239"/>
      <c r="I716" s="36" t="s">
        <v>17</v>
      </c>
      <c r="J716" s="245"/>
      <c r="K716" s="246"/>
      <c r="L716" s="246"/>
      <c r="M716" s="246"/>
      <c r="N716" s="37">
        <f>N713+N712+N711+N710+N709+N708+N705+N706+N703+N702+N701+N700+N699+N698+N697+N695+N693+N692+N691+N690+N689</f>
        <v>62.19</v>
      </c>
      <c r="O716" s="37">
        <f>O713+O712+O711+O710+O709+O708+O705+O706+O703+O702+O701+O700+O699+O698+O697+O695+O693+O692+O691+O690+O689</f>
        <v>69.275700000000001</v>
      </c>
      <c r="P716" s="37">
        <f>P713+P712+P711+P710+P709+P708+P705+P706+P703+P702+P701+P700+P699+P698+P697+P695+P693+P692+P691+P690+P689</f>
        <v>249.48769999999999</v>
      </c>
      <c r="Q716" s="37">
        <f>Q713+Q712+Q711+Q710+Q709+Q708+Q705+Q706+Q703+Q702+Q701+Q700+Q699+Q698+Q697+Q695+Q693+Q692+Q691+Q690+Q689</f>
        <v>2171.1297800000002</v>
      </c>
      <c r="R716" s="38">
        <f>R713+R712+R711+R710+R709+R708+R705+R706+R703+R702+R701+R700+R699+R698+R697+R695+R693+R692+R691+R690+R689</f>
        <v>54.599999999999994</v>
      </c>
    </row>
    <row r="717" spans="1:18" ht="15.75" thickBot="1" x14ac:dyDescent="0.3">
      <c r="A717" s="245"/>
      <c r="B717" s="246"/>
      <c r="C717" s="246"/>
      <c r="D717" s="246"/>
      <c r="E717" s="37">
        <f>E714+E713+E712+E711+E710+E709+E707+E706+E704+E703+E702+E701+E700+E699+E698+E696+E694+E693+E692+E691+E690</f>
        <v>46.58</v>
      </c>
      <c r="F717" s="37">
        <f>F714+F713+F712+F711+F710-0.0002+F709+F707+F706+F704+F703+F702+F701+F700+F699+F698+F696+F694+F693+F692+F691+F690</f>
        <v>58.684939999999997</v>
      </c>
      <c r="G717" s="37">
        <f>G714+G713+G712+G711+G710+3.3+G709+G707+G706+G704+G703+G702+G701+G700+G699+G698+G696+G694+G693+G692+G691+G690</f>
        <v>209.77730680000002</v>
      </c>
      <c r="H717" s="37">
        <f>H714+H713+H712+H711+H710+H709+H707+H706+H704+H703+H702+H701+H700+H699+H698+H696+H694+H693+H692+H691+H690</f>
        <v>1726.9438779000004</v>
      </c>
      <c r="I717" s="38">
        <f>I714+I713+I712+I711+I710+I709+I707+I706+I704+I703+I702+I701+I700+I699+I698+I696+I694+I693+I692+I691+I690</f>
        <v>46.419999999999995</v>
      </c>
      <c r="J717" s="45"/>
      <c r="K717" s="45"/>
      <c r="L717" s="45"/>
      <c r="M717" s="45"/>
      <c r="N717" s="46"/>
      <c r="O717" s="46"/>
      <c r="P717" s="46"/>
      <c r="Q717" s="46"/>
      <c r="R717" s="46"/>
    </row>
    <row r="718" spans="1:18" ht="15.75" thickBot="1" x14ac:dyDescent="0.3">
      <c r="A718" s="45"/>
      <c r="B718" s="45"/>
      <c r="C718" s="45"/>
      <c r="D718" s="45"/>
      <c r="E718" s="46"/>
      <c r="F718" s="46"/>
      <c r="G718" s="46"/>
      <c r="H718" s="46"/>
      <c r="I718" s="46"/>
      <c r="J718" s="230" t="s">
        <v>362</v>
      </c>
      <c r="K718" s="219"/>
      <c r="L718" s="219"/>
      <c r="M718" s="219"/>
      <c r="N718" s="219"/>
      <c r="O718" s="219"/>
      <c r="P718" s="219"/>
      <c r="Q718" s="219"/>
      <c r="R718" s="231"/>
    </row>
    <row r="719" spans="1:18" x14ac:dyDescent="0.25">
      <c r="A719" s="281" t="s">
        <v>264</v>
      </c>
      <c r="B719" s="282"/>
      <c r="C719" s="282"/>
      <c r="D719" s="282"/>
      <c r="E719" s="282"/>
      <c r="F719" s="282"/>
      <c r="G719" s="282"/>
      <c r="H719" s="282"/>
      <c r="I719" s="283"/>
      <c r="J719" s="1">
        <v>20</v>
      </c>
      <c r="K719" s="5" t="s">
        <v>1</v>
      </c>
      <c r="L719" s="6">
        <v>5</v>
      </c>
      <c r="M719" s="2"/>
      <c r="N719" s="2"/>
      <c r="O719" s="2"/>
      <c r="P719" s="2"/>
      <c r="Q719" s="3"/>
      <c r="R719" s="4"/>
    </row>
    <row r="720" spans="1:18" x14ac:dyDescent="0.25">
      <c r="A720" s="1">
        <v>20</v>
      </c>
      <c r="B720" s="5" t="s">
        <v>1</v>
      </c>
      <c r="C720" s="6">
        <v>5</v>
      </c>
      <c r="D720" s="2"/>
      <c r="E720" s="2"/>
      <c r="F720" s="2"/>
      <c r="G720" s="2"/>
      <c r="H720" s="3"/>
      <c r="I720" s="4"/>
      <c r="J720" s="1"/>
      <c r="K720" s="5" t="s">
        <v>2</v>
      </c>
      <c r="L720" s="6">
        <v>4</v>
      </c>
      <c r="M720" s="2"/>
      <c r="N720" s="2"/>
      <c r="O720" s="2"/>
      <c r="P720" s="2"/>
      <c r="Q720" s="3"/>
      <c r="R720" s="4"/>
    </row>
    <row r="721" spans="1:18" x14ac:dyDescent="0.25">
      <c r="A721" s="1"/>
      <c r="B721" s="5" t="s">
        <v>2</v>
      </c>
      <c r="C721" s="6">
        <v>4</v>
      </c>
      <c r="D721" s="2"/>
      <c r="E721" s="2"/>
      <c r="F721" s="2"/>
      <c r="G721" s="2"/>
      <c r="H721" s="3"/>
      <c r="I721" s="4"/>
      <c r="J721" s="1"/>
      <c r="K721" s="5" t="s">
        <v>3</v>
      </c>
      <c r="L721" s="7" t="s">
        <v>4</v>
      </c>
      <c r="M721" s="262" t="s">
        <v>5</v>
      </c>
      <c r="N721" s="262"/>
      <c r="O721" s="262"/>
      <c r="P721" s="262"/>
      <c r="Q721" s="262"/>
      <c r="R721" s="4"/>
    </row>
    <row r="722" spans="1:18" x14ac:dyDescent="0.25">
      <c r="A722" s="1"/>
      <c r="B722" s="5" t="s">
        <v>3</v>
      </c>
      <c r="C722" s="7" t="s">
        <v>4</v>
      </c>
      <c r="D722" s="262" t="s">
        <v>5</v>
      </c>
      <c r="E722" s="262"/>
      <c r="F722" s="262"/>
      <c r="G722" s="262"/>
      <c r="H722" s="262"/>
      <c r="I722" s="4"/>
      <c r="J722" s="50"/>
      <c r="K722" s="51" t="s">
        <v>6</v>
      </c>
      <c r="L722" s="9" t="s">
        <v>292</v>
      </c>
      <c r="M722" s="7"/>
      <c r="N722" s="7"/>
      <c r="O722" s="7"/>
      <c r="P722" s="7"/>
      <c r="Q722" s="52"/>
      <c r="R722" s="53"/>
    </row>
    <row r="723" spans="1:18" x14ac:dyDescent="0.25">
      <c r="A723" s="50"/>
      <c r="B723" s="51" t="s">
        <v>6</v>
      </c>
      <c r="C723" s="9" t="s">
        <v>7</v>
      </c>
      <c r="D723" s="7"/>
      <c r="E723" s="7"/>
      <c r="F723" s="7"/>
      <c r="G723" s="7"/>
      <c r="H723" s="52"/>
      <c r="I723" s="53"/>
      <c r="J723" s="1"/>
      <c r="K723" s="2"/>
      <c r="L723" s="2"/>
      <c r="M723" s="2"/>
      <c r="N723" s="2"/>
      <c r="O723" s="2"/>
      <c r="P723" s="2"/>
      <c r="Q723" s="3"/>
      <c r="R723" s="4"/>
    </row>
    <row r="724" spans="1:18" ht="25.5" x14ac:dyDescent="0.25">
      <c r="A724" s="1"/>
      <c r="B724" s="2"/>
      <c r="C724" s="2"/>
      <c r="D724" s="2"/>
      <c r="E724" s="2"/>
      <c r="F724" s="2"/>
      <c r="G724" s="2"/>
      <c r="H724" s="3"/>
      <c r="I724" s="4"/>
      <c r="J724" s="233" t="s">
        <v>8</v>
      </c>
      <c r="K724" s="234" t="s">
        <v>9</v>
      </c>
      <c r="L724" s="234"/>
      <c r="M724" s="234" t="s">
        <v>10</v>
      </c>
      <c r="N724" s="234" t="s">
        <v>11</v>
      </c>
      <c r="O724" s="234"/>
      <c r="P724" s="234"/>
      <c r="Q724" s="235" t="s">
        <v>12</v>
      </c>
      <c r="R724" s="12" t="s">
        <v>13</v>
      </c>
    </row>
    <row r="725" spans="1:18" ht="25.5" x14ac:dyDescent="0.25">
      <c r="A725" s="233" t="s">
        <v>8</v>
      </c>
      <c r="B725" s="234" t="s">
        <v>9</v>
      </c>
      <c r="C725" s="234"/>
      <c r="D725" s="234" t="s">
        <v>10</v>
      </c>
      <c r="E725" s="234" t="s">
        <v>11</v>
      </c>
      <c r="F725" s="234"/>
      <c r="G725" s="234"/>
      <c r="H725" s="235" t="s">
        <v>12</v>
      </c>
      <c r="I725" s="12" t="s">
        <v>13</v>
      </c>
      <c r="J725" s="233"/>
      <c r="K725" s="234"/>
      <c r="L725" s="234"/>
      <c r="M725" s="234"/>
      <c r="N725" s="11" t="s">
        <v>14</v>
      </c>
      <c r="O725" s="11" t="s">
        <v>15</v>
      </c>
      <c r="P725" s="11" t="s">
        <v>16</v>
      </c>
      <c r="Q725" s="235"/>
      <c r="R725" s="12" t="s">
        <v>17</v>
      </c>
    </row>
    <row r="726" spans="1:18" x14ac:dyDescent="0.25">
      <c r="A726" s="233"/>
      <c r="B726" s="234"/>
      <c r="C726" s="234"/>
      <c r="D726" s="234"/>
      <c r="E726" s="11" t="s">
        <v>14</v>
      </c>
      <c r="F726" s="11" t="s">
        <v>15</v>
      </c>
      <c r="G726" s="11" t="s">
        <v>16</v>
      </c>
      <c r="H726" s="235"/>
      <c r="I726" s="12" t="s">
        <v>17</v>
      </c>
      <c r="J726" s="252" t="s">
        <v>18</v>
      </c>
      <c r="K726" s="253"/>
      <c r="L726" s="253"/>
      <c r="M726" s="253"/>
      <c r="N726" s="253"/>
      <c r="O726" s="253"/>
      <c r="P726" s="253"/>
      <c r="Q726" s="253"/>
      <c r="R726" s="255"/>
    </row>
    <row r="727" spans="1:18" x14ac:dyDescent="0.25">
      <c r="A727" s="252" t="s">
        <v>18</v>
      </c>
      <c r="B727" s="253"/>
      <c r="C727" s="253"/>
      <c r="D727" s="253"/>
      <c r="E727" s="253"/>
      <c r="F727" s="253"/>
      <c r="G727" s="253"/>
      <c r="H727" s="253"/>
      <c r="I727" s="255"/>
      <c r="J727" s="19" t="s">
        <v>19</v>
      </c>
      <c r="K727" s="260" t="s">
        <v>161</v>
      </c>
      <c r="L727" s="260"/>
      <c r="M727" s="14">
        <v>200</v>
      </c>
      <c r="N727" s="15">
        <v>3.9</v>
      </c>
      <c r="O727" s="15">
        <v>5.9</v>
      </c>
      <c r="P727" s="15">
        <v>23</v>
      </c>
      <c r="Q727" s="16">
        <v>237.54</v>
      </c>
      <c r="R727" s="28">
        <v>1.3</v>
      </c>
    </row>
    <row r="728" spans="1:18" x14ac:dyDescent="0.25">
      <c r="A728" s="19" t="s">
        <v>19</v>
      </c>
      <c r="B728" s="260" t="s">
        <v>161</v>
      </c>
      <c r="C728" s="260"/>
      <c r="D728" s="14">
        <v>150</v>
      </c>
      <c r="E728" s="15">
        <v>2.94</v>
      </c>
      <c r="F728" s="15">
        <v>4.4489000000000001</v>
      </c>
      <c r="G728" s="15">
        <v>17.44659</v>
      </c>
      <c r="H728" s="16">
        <v>177.5</v>
      </c>
      <c r="I728" s="17">
        <v>1.1000000000000001</v>
      </c>
      <c r="J728" s="31"/>
      <c r="K728" s="260" t="s">
        <v>21</v>
      </c>
      <c r="L728" s="260"/>
      <c r="M728" s="14">
        <v>15</v>
      </c>
      <c r="N728" s="15">
        <v>3.8</v>
      </c>
      <c r="O728" s="15">
        <v>3.9</v>
      </c>
      <c r="P728" s="18">
        <v>4.8</v>
      </c>
      <c r="Q728" s="16">
        <v>60</v>
      </c>
      <c r="R728" s="17">
        <v>0.1</v>
      </c>
    </row>
    <row r="729" spans="1:18" x14ac:dyDescent="0.25">
      <c r="A729" s="31"/>
      <c r="B729" s="260" t="s">
        <v>21</v>
      </c>
      <c r="C729" s="260"/>
      <c r="D729" s="14">
        <v>10</v>
      </c>
      <c r="E729" s="15">
        <v>2.64</v>
      </c>
      <c r="F729" s="15">
        <v>2.1</v>
      </c>
      <c r="G729" s="18">
        <v>3.2</v>
      </c>
      <c r="H729" s="16">
        <v>40</v>
      </c>
      <c r="I729" s="20">
        <v>0.06</v>
      </c>
      <c r="J729" s="19"/>
      <c r="K729" s="260" t="s">
        <v>22</v>
      </c>
      <c r="L729" s="260"/>
      <c r="M729" s="14">
        <v>10</v>
      </c>
      <c r="N729" s="15">
        <v>0.1</v>
      </c>
      <c r="O729" s="15">
        <v>7.8</v>
      </c>
      <c r="P729" s="15">
        <v>0.1</v>
      </c>
      <c r="Q729" s="16">
        <v>70.900000000000006</v>
      </c>
      <c r="R729" s="21"/>
    </row>
    <row r="730" spans="1:18" x14ac:dyDescent="0.25">
      <c r="A730" s="19"/>
      <c r="B730" s="260" t="s">
        <v>22</v>
      </c>
      <c r="C730" s="260"/>
      <c r="D730" s="14">
        <v>7</v>
      </c>
      <c r="E730" s="16">
        <v>7.0000000000000007E-2</v>
      </c>
      <c r="F730" s="16">
        <v>5.5</v>
      </c>
      <c r="G730" s="16">
        <v>7.0000000000000007E-2</v>
      </c>
      <c r="H730" s="16">
        <v>49.6</v>
      </c>
      <c r="I730" s="20"/>
      <c r="J730" s="13"/>
      <c r="K730" s="260" t="s">
        <v>23</v>
      </c>
      <c r="L730" s="260"/>
      <c r="M730" s="14">
        <v>30</v>
      </c>
      <c r="N730" s="15">
        <v>2.9</v>
      </c>
      <c r="O730" s="16">
        <v>1.01</v>
      </c>
      <c r="P730" s="16">
        <v>15.6</v>
      </c>
      <c r="Q730" s="16">
        <v>79.099999999999994</v>
      </c>
      <c r="R730" s="20"/>
    </row>
    <row r="731" spans="1:18" x14ac:dyDescent="0.25">
      <c r="A731" s="13"/>
      <c r="B731" s="260" t="s">
        <v>23</v>
      </c>
      <c r="C731" s="260"/>
      <c r="D731" s="14">
        <v>20</v>
      </c>
      <c r="E731" s="15">
        <v>1.54</v>
      </c>
      <c r="F731" s="16">
        <v>0.54220000000000002</v>
      </c>
      <c r="G731" s="15">
        <v>9.7200000000000006</v>
      </c>
      <c r="H731" s="16">
        <v>48.644998999999999</v>
      </c>
      <c r="I731" s="21"/>
      <c r="J731" s="19">
        <v>397</v>
      </c>
      <c r="K731" s="260" t="s">
        <v>52</v>
      </c>
      <c r="L731" s="260"/>
      <c r="M731" s="14">
        <v>180</v>
      </c>
      <c r="N731" s="15">
        <v>3.3</v>
      </c>
      <c r="O731" s="15">
        <v>3.43336</v>
      </c>
      <c r="P731" s="15">
        <v>23</v>
      </c>
      <c r="Q731" s="16">
        <v>109.6</v>
      </c>
      <c r="R731" s="20">
        <v>1.2</v>
      </c>
    </row>
    <row r="732" spans="1:18" x14ac:dyDescent="0.25">
      <c r="A732" s="19">
        <v>397</v>
      </c>
      <c r="B732" s="260" t="s">
        <v>52</v>
      </c>
      <c r="C732" s="260"/>
      <c r="D732" s="14">
        <v>150</v>
      </c>
      <c r="E732" s="15">
        <v>2.84</v>
      </c>
      <c r="F732" s="15">
        <v>2.9</v>
      </c>
      <c r="G732" s="15">
        <v>18.8</v>
      </c>
      <c r="H732" s="16">
        <v>91</v>
      </c>
      <c r="I732" s="23">
        <v>1</v>
      </c>
      <c r="J732" s="252" t="s">
        <v>26</v>
      </c>
      <c r="K732" s="253"/>
      <c r="L732" s="253"/>
      <c r="M732" s="253"/>
      <c r="N732" s="253"/>
      <c r="O732" s="253"/>
      <c r="P732" s="253"/>
      <c r="Q732" s="253"/>
      <c r="R732" s="255"/>
    </row>
    <row r="733" spans="1:18" x14ac:dyDescent="0.25">
      <c r="A733" s="252" t="s">
        <v>26</v>
      </c>
      <c r="B733" s="253"/>
      <c r="C733" s="253"/>
      <c r="D733" s="253"/>
      <c r="E733" s="253"/>
      <c r="F733" s="253"/>
      <c r="G733" s="253"/>
      <c r="H733" s="253"/>
      <c r="I733" s="255"/>
      <c r="J733" s="22" t="s">
        <v>27</v>
      </c>
      <c r="K733" s="260" t="s">
        <v>265</v>
      </c>
      <c r="L733" s="260"/>
      <c r="M733" s="14">
        <v>100</v>
      </c>
      <c r="N733" s="15">
        <v>0.1</v>
      </c>
      <c r="O733" s="18"/>
      <c r="P733" s="15">
        <v>10.3</v>
      </c>
      <c r="Q733" s="16">
        <v>42</v>
      </c>
      <c r="R733" s="17">
        <v>0.8</v>
      </c>
    </row>
    <row r="734" spans="1:18" x14ac:dyDescent="0.25">
      <c r="A734" s="22" t="s">
        <v>27</v>
      </c>
      <c r="B734" s="260" t="s">
        <v>265</v>
      </c>
      <c r="C734" s="260"/>
      <c r="D734" s="14">
        <v>100</v>
      </c>
      <c r="E734" s="15">
        <v>0.1</v>
      </c>
      <c r="F734" s="18"/>
      <c r="G734" s="15">
        <v>10.3</v>
      </c>
      <c r="H734" s="16">
        <v>42</v>
      </c>
      <c r="I734" s="17">
        <v>0.8</v>
      </c>
      <c r="J734" s="261" t="s">
        <v>29</v>
      </c>
      <c r="K734" s="256"/>
      <c r="L734" s="256"/>
      <c r="M734" s="256"/>
      <c r="N734" s="256"/>
      <c r="O734" s="256"/>
      <c r="P734" s="256"/>
      <c r="Q734" s="256"/>
      <c r="R734" s="257"/>
    </row>
    <row r="735" spans="1:18" x14ac:dyDescent="0.25">
      <c r="A735" s="261" t="s">
        <v>29</v>
      </c>
      <c r="B735" s="256"/>
      <c r="C735" s="256"/>
      <c r="D735" s="256"/>
      <c r="E735" s="256"/>
      <c r="F735" s="256"/>
      <c r="G735" s="256"/>
      <c r="H735" s="256"/>
      <c r="I735" s="257"/>
      <c r="J735" s="30">
        <v>34</v>
      </c>
      <c r="K735" s="228" t="s">
        <v>112</v>
      </c>
      <c r="L735" s="228"/>
      <c r="M735" s="25">
        <v>60</v>
      </c>
      <c r="N735" s="26">
        <v>0.9</v>
      </c>
      <c r="O735" s="26">
        <v>5.94</v>
      </c>
      <c r="P735" s="26">
        <v>4.5</v>
      </c>
      <c r="Q735" s="27">
        <v>74.400000000000006</v>
      </c>
      <c r="R735" s="32">
        <v>4</v>
      </c>
    </row>
    <row r="736" spans="1:18" x14ac:dyDescent="0.25">
      <c r="A736" s="30">
        <v>34</v>
      </c>
      <c r="B736" s="228" t="s">
        <v>112</v>
      </c>
      <c r="C736" s="228"/>
      <c r="D736" s="25">
        <v>40</v>
      </c>
      <c r="E736" s="26">
        <v>0.64</v>
      </c>
      <c r="F736" s="26">
        <v>3.9499</v>
      </c>
      <c r="G736" s="26">
        <v>3</v>
      </c>
      <c r="H736" s="27">
        <v>49.6</v>
      </c>
      <c r="I736" s="28">
        <v>3.6</v>
      </c>
      <c r="J736" s="13" t="s">
        <v>266</v>
      </c>
      <c r="K736" s="260" t="s">
        <v>267</v>
      </c>
      <c r="L736" s="260"/>
      <c r="M736" s="14">
        <v>200</v>
      </c>
      <c r="N736" s="16">
        <v>1.8</v>
      </c>
      <c r="O736" s="16">
        <v>3</v>
      </c>
      <c r="P736" s="16">
        <v>12.63</v>
      </c>
      <c r="Q736" s="16">
        <v>75.260000000000005</v>
      </c>
      <c r="R736" s="20">
        <v>0.38</v>
      </c>
    </row>
    <row r="737" spans="1:18" x14ac:dyDescent="0.25">
      <c r="A737" s="13" t="s">
        <v>266</v>
      </c>
      <c r="B737" s="260" t="s">
        <v>267</v>
      </c>
      <c r="C737" s="260"/>
      <c r="D737" s="14">
        <v>160</v>
      </c>
      <c r="E737" s="15">
        <v>1.4</v>
      </c>
      <c r="F737" s="15">
        <v>2.4</v>
      </c>
      <c r="G737" s="15">
        <v>10.1</v>
      </c>
      <c r="H737" s="16">
        <v>60.219990000000003</v>
      </c>
      <c r="I737" s="20">
        <v>0.3</v>
      </c>
      <c r="J737" s="30">
        <v>310</v>
      </c>
      <c r="K737" s="260" t="s">
        <v>268</v>
      </c>
      <c r="L737" s="260"/>
      <c r="M737" s="14">
        <v>75</v>
      </c>
      <c r="N737" s="15">
        <v>6.5</v>
      </c>
      <c r="O737" s="15">
        <v>5.54</v>
      </c>
      <c r="P737" s="15">
        <v>7.9</v>
      </c>
      <c r="Q737" s="15">
        <v>125.5</v>
      </c>
      <c r="R737" s="20">
        <v>0.25</v>
      </c>
    </row>
    <row r="738" spans="1:18" x14ac:dyDescent="0.25">
      <c r="A738" s="30">
        <v>310</v>
      </c>
      <c r="B738" s="260" t="s">
        <v>268</v>
      </c>
      <c r="C738" s="260"/>
      <c r="D738" s="14">
        <v>60</v>
      </c>
      <c r="E738" s="15">
        <v>5.24</v>
      </c>
      <c r="F738" s="15">
        <v>4.4489000000000001</v>
      </c>
      <c r="G738" s="15">
        <v>6.8498698999999998</v>
      </c>
      <c r="H738" s="15">
        <v>98.649990000000003</v>
      </c>
      <c r="I738" s="17">
        <v>0.2</v>
      </c>
      <c r="J738" s="42">
        <v>315</v>
      </c>
      <c r="K738" s="250" t="s">
        <v>213</v>
      </c>
      <c r="L738" s="249"/>
      <c r="M738" s="14">
        <v>110</v>
      </c>
      <c r="N738" s="16">
        <v>2.5299999999999998</v>
      </c>
      <c r="O738" s="16">
        <v>5.39</v>
      </c>
      <c r="P738" s="15">
        <v>17.100000000000001</v>
      </c>
      <c r="Q738" s="16">
        <v>160.71</v>
      </c>
      <c r="R738" s="20"/>
    </row>
    <row r="739" spans="1:18" x14ac:dyDescent="0.25">
      <c r="A739" s="13">
        <v>315</v>
      </c>
      <c r="B739" s="250" t="s">
        <v>213</v>
      </c>
      <c r="C739" s="249"/>
      <c r="D739" s="14">
        <v>100</v>
      </c>
      <c r="E739" s="15">
        <v>2.2999999999999998</v>
      </c>
      <c r="F739" s="15">
        <v>4.9000000000000004</v>
      </c>
      <c r="G739" s="15">
        <v>15.54889</v>
      </c>
      <c r="H739" s="15">
        <v>146.14998</v>
      </c>
      <c r="I739" s="20"/>
      <c r="J739" s="13">
        <v>375</v>
      </c>
      <c r="K739" s="260" t="s">
        <v>363</v>
      </c>
      <c r="L739" s="260"/>
      <c r="M739" s="14">
        <v>180</v>
      </c>
      <c r="N739" s="16">
        <v>0.13</v>
      </c>
      <c r="O739" s="16">
        <v>0</v>
      </c>
      <c r="P739" s="15">
        <v>15.1</v>
      </c>
      <c r="Q739" s="16">
        <v>63.44</v>
      </c>
      <c r="R739" s="20">
        <v>8.4</v>
      </c>
    </row>
    <row r="740" spans="1:18" x14ac:dyDescent="0.25">
      <c r="A740" s="13">
        <v>375</v>
      </c>
      <c r="B740" s="260" t="s">
        <v>269</v>
      </c>
      <c r="C740" s="260"/>
      <c r="D740" s="14">
        <v>150</v>
      </c>
      <c r="E740" s="15">
        <v>0.1</v>
      </c>
      <c r="F740" s="18">
        <v>0</v>
      </c>
      <c r="G740" s="15">
        <v>12.6</v>
      </c>
      <c r="H740" s="16">
        <v>52.5</v>
      </c>
      <c r="I740" s="17">
        <v>7</v>
      </c>
      <c r="J740" s="13"/>
      <c r="K740" s="260" t="s">
        <v>23</v>
      </c>
      <c r="L740" s="260"/>
      <c r="M740" s="14">
        <v>30</v>
      </c>
      <c r="N740" s="15">
        <v>2.9</v>
      </c>
      <c r="O740" s="16">
        <v>1.01</v>
      </c>
      <c r="P740" s="16">
        <v>15.6</v>
      </c>
      <c r="Q740" s="16">
        <v>79.099999999999994</v>
      </c>
      <c r="R740" s="20"/>
    </row>
    <row r="741" spans="1:18" x14ac:dyDescent="0.25">
      <c r="A741" s="13"/>
      <c r="B741" s="250" t="s">
        <v>35</v>
      </c>
      <c r="C741" s="249"/>
      <c r="D741" s="14">
        <v>20</v>
      </c>
      <c r="E741" s="15">
        <v>1.54</v>
      </c>
      <c r="F741" s="16">
        <v>0.54220000000000002</v>
      </c>
      <c r="G741" s="15">
        <v>9.7200000000000006</v>
      </c>
      <c r="H741" s="16">
        <v>48.64</v>
      </c>
      <c r="I741" s="21"/>
      <c r="J741" s="13"/>
      <c r="K741" s="260" t="s">
        <v>36</v>
      </c>
      <c r="L741" s="260"/>
      <c r="M741" s="14">
        <v>25</v>
      </c>
      <c r="N741" s="16">
        <v>1.47</v>
      </c>
      <c r="O741" s="16">
        <v>0.45400000000000001</v>
      </c>
      <c r="P741" s="16">
        <v>13.11</v>
      </c>
      <c r="Q741" s="16">
        <v>59.634889999999999</v>
      </c>
      <c r="R741" s="20"/>
    </row>
    <row r="742" spans="1:18" x14ac:dyDescent="0.25">
      <c r="A742" s="13"/>
      <c r="B742" s="260" t="s">
        <v>36</v>
      </c>
      <c r="C742" s="260"/>
      <c r="D742" s="14">
        <v>20</v>
      </c>
      <c r="E742" s="15">
        <v>1</v>
      </c>
      <c r="F742" s="16">
        <v>0.36</v>
      </c>
      <c r="G742" s="15">
        <v>9.9</v>
      </c>
      <c r="H742" s="16">
        <v>45.6</v>
      </c>
      <c r="I742" s="21"/>
      <c r="J742" s="220" t="s">
        <v>38</v>
      </c>
      <c r="K742" s="221"/>
      <c r="L742" s="221"/>
      <c r="M742" s="221"/>
      <c r="N742" s="221"/>
      <c r="O742" s="221"/>
      <c r="P742" s="221"/>
      <c r="Q742" s="221"/>
      <c r="R742" s="223"/>
    </row>
    <row r="743" spans="1:18" x14ac:dyDescent="0.25">
      <c r="A743" s="220" t="s">
        <v>38</v>
      </c>
      <c r="B743" s="221"/>
      <c r="C743" s="221"/>
      <c r="D743" s="221"/>
      <c r="E743" s="221"/>
      <c r="F743" s="221"/>
      <c r="G743" s="221"/>
      <c r="H743" s="221"/>
      <c r="I743" s="223"/>
      <c r="J743" s="13" t="s">
        <v>364</v>
      </c>
      <c r="K743" s="260" t="s">
        <v>365</v>
      </c>
      <c r="L743" s="260"/>
      <c r="M743" s="14">
        <v>70</v>
      </c>
      <c r="N743" s="15">
        <v>7.1</v>
      </c>
      <c r="O743" s="15">
        <v>5.2</v>
      </c>
      <c r="P743" s="15">
        <v>18.2</v>
      </c>
      <c r="Q743" s="16">
        <v>272</v>
      </c>
      <c r="R743" s="17">
        <v>0.1</v>
      </c>
    </row>
    <row r="744" spans="1:18" x14ac:dyDescent="0.25">
      <c r="A744" s="13"/>
      <c r="B744" s="260" t="s">
        <v>102</v>
      </c>
      <c r="C744" s="260"/>
      <c r="D744" s="14">
        <v>45</v>
      </c>
      <c r="E744" s="15">
        <v>3.1</v>
      </c>
      <c r="F744" s="15">
        <v>6.2488000000000001</v>
      </c>
      <c r="G744" s="15">
        <v>35.249960000000002</v>
      </c>
      <c r="H744" s="16">
        <v>195.1</v>
      </c>
      <c r="I744" s="17">
        <v>1.3</v>
      </c>
      <c r="J744" s="19">
        <v>401</v>
      </c>
      <c r="K744" s="260" t="s">
        <v>366</v>
      </c>
      <c r="L744" s="260"/>
      <c r="M744" s="14">
        <v>180</v>
      </c>
      <c r="N744" s="15">
        <v>5.3</v>
      </c>
      <c r="O744" s="15">
        <v>5.14</v>
      </c>
      <c r="P744" s="15">
        <v>8.6</v>
      </c>
      <c r="Q744" s="15">
        <v>109.5</v>
      </c>
      <c r="R744" s="20">
        <v>1.56</v>
      </c>
    </row>
    <row r="745" spans="1:18" x14ac:dyDescent="0.25">
      <c r="A745" s="42">
        <v>401</v>
      </c>
      <c r="B745" s="260" t="s">
        <v>270</v>
      </c>
      <c r="C745" s="260"/>
      <c r="D745" s="14">
        <v>160</v>
      </c>
      <c r="E745" s="15">
        <v>4.5999999999999996</v>
      </c>
      <c r="F745" s="15">
        <v>4.8</v>
      </c>
      <c r="G745" s="15">
        <v>7.3285900000000002</v>
      </c>
      <c r="H745" s="16">
        <v>93.5</v>
      </c>
      <c r="I745" s="20">
        <v>1.6</v>
      </c>
      <c r="J745" s="252" t="s">
        <v>42</v>
      </c>
      <c r="K745" s="253"/>
      <c r="L745" s="253"/>
      <c r="M745" s="253"/>
      <c r="N745" s="253"/>
      <c r="O745" s="253"/>
      <c r="P745" s="253"/>
      <c r="Q745" s="253"/>
      <c r="R745" s="255"/>
    </row>
    <row r="746" spans="1:18" x14ac:dyDescent="0.25">
      <c r="A746" s="252" t="s">
        <v>42</v>
      </c>
      <c r="B746" s="253"/>
      <c r="C746" s="253"/>
      <c r="D746" s="253"/>
      <c r="E746" s="253"/>
      <c r="F746" s="253"/>
      <c r="G746" s="253"/>
      <c r="H746" s="253"/>
      <c r="I746" s="255"/>
      <c r="J746" s="30">
        <v>277</v>
      </c>
      <c r="K746" s="210" t="s">
        <v>271</v>
      </c>
      <c r="L746" s="228"/>
      <c r="M746" s="25">
        <v>100</v>
      </c>
      <c r="N746" s="26">
        <v>14.9</v>
      </c>
      <c r="O746" s="26">
        <v>13.9</v>
      </c>
      <c r="P746" s="26">
        <v>38.4</v>
      </c>
      <c r="Q746" s="27">
        <v>342.68</v>
      </c>
      <c r="R746" s="32">
        <v>3.6</v>
      </c>
    </row>
    <row r="747" spans="1:18" x14ac:dyDescent="0.25">
      <c r="A747" s="30">
        <v>277</v>
      </c>
      <c r="B747" s="210" t="s">
        <v>271</v>
      </c>
      <c r="C747" s="228"/>
      <c r="D747" s="25">
        <v>90</v>
      </c>
      <c r="E747" s="26">
        <v>13.6</v>
      </c>
      <c r="F747" s="26">
        <v>12.9</v>
      </c>
      <c r="G747" s="26">
        <v>35.649990000000003</v>
      </c>
      <c r="H747" s="26">
        <v>308.2</v>
      </c>
      <c r="I747" s="28">
        <v>3.2</v>
      </c>
      <c r="J747" s="47">
        <v>319</v>
      </c>
      <c r="K747" s="278" t="s">
        <v>272</v>
      </c>
      <c r="L747" s="279"/>
      <c r="M747" s="69">
        <v>110</v>
      </c>
      <c r="N747" s="26">
        <v>2.5</v>
      </c>
      <c r="O747" s="69">
        <v>3.5</v>
      </c>
      <c r="P747" s="69">
        <v>18</v>
      </c>
      <c r="Q747" s="27">
        <v>83.5</v>
      </c>
      <c r="R747" s="70">
        <v>2.6</v>
      </c>
    </row>
    <row r="748" spans="1:18" x14ac:dyDescent="0.25">
      <c r="A748" s="47">
        <v>319</v>
      </c>
      <c r="B748" s="278" t="s">
        <v>272</v>
      </c>
      <c r="C748" s="279"/>
      <c r="D748" s="69">
        <v>90</v>
      </c>
      <c r="E748" s="69">
        <v>2.1</v>
      </c>
      <c r="F748" s="69">
        <v>2.8</v>
      </c>
      <c r="G748" s="26">
        <v>15.239988500000001</v>
      </c>
      <c r="H748" s="26">
        <v>67.154989999999998</v>
      </c>
      <c r="I748" s="70">
        <v>2.1</v>
      </c>
      <c r="J748" s="13"/>
      <c r="K748" s="250" t="s">
        <v>201</v>
      </c>
      <c r="L748" s="249"/>
      <c r="M748" s="14">
        <v>25</v>
      </c>
      <c r="N748" s="16">
        <v>0.25</v>
      </c>
      <c r="O748" s="16">
        <v>2.5000000000000001E-2</v>
      </c>
      <c r="P748" s="16">
        <v>1</v>
      </c>
      <c r="Q748" s="16">
        <v>4.38</v>
      </c>
      <c r="R748" s="20">
        <v>2.5</v>
      </c>
    </row>
    <row r="749" spans="1:18" x14ac:dyDescent="0.25">
      <c r="A749" s="13"/>
      <c r="B749" s="250" t="s">
        <v>201</v>
      </c>
      <c r="C749" s="249"/>
      <c r="D749" s="14">
        <v>20</v>
      </c>
      <c r="E749" s="15">
        <v>0.16</v>
      </c>
      <c r="F749" s="16">
        <v>0.02</v>
      </c>
      <c r="G749" s="15">
        <v>0.8</v>
      </c>
      <c r="H749" s="16">
        <v>3.5</v>
      </c>
      <c r="I749" s="17">
        <v>2</v>
      </c>
      <c r="J749" s="13">
        <v>392</v>
      </c>
      <c r="K749" s="250" t="s">
        <v>67</v>
      </c>
      <c r="L749" s="249"/>
      <c r="M749" s="33" t="s">
        <v>286</v>
      </c>
      <c r="N749" s="15">
        <v>1.2</v>
      </c>
      <c r="O749" s="15">
        <v>1.548</v>
      </c>
      <c r="P749" s="15">
        <v>12</v>
      </c>
      <c r="Q749" s="15">
        <v>64</v>
      </c>
      <c r="R749" s="20">
        <v>1.3</v>
      </c>
    </row>
    <row r="750" spans="1:18" x14ac:dyDescent="0.25">
      <c r="A750" s="13">
        <v>392</v>
      </c>
      <c r="B750" s="260" t="s">
        <v>67</v>
      </c>
      <c r="C750" s="260"/>
      <c r="D750" s="33" t="s">
        <v>68</v>
      </c>
      <c r="E750" s="15">
        <v>1</v>
      </c>
      <c r="F750" s="15">
        <v>1.2</v>
      </c>
      <c r="G750" s="15">
        <v>9.1999999999999993</v>
      </c>
      <c r="H750" s="16">
        <v>52.4</v>
      </c>
      <c r="I750" s="17">
        <v>1.1000000000000001</v>
      </c>
      <c r="J750" s="13"/>
      <c r="K750" s="260" t="s">
        <v>36</v>
      </c>
      <c r="L750" s="260"/>
      <c r="M750" s="14">
        <v>25</v>
      </c>
      <c r="N750" s="16">
        <v>1.47</v>
      </c>
      <c r="O750" s="16">
        <v>0.45400000000000001</v>
      </c>
      <c r="P750" s="16">
        <v>13.11</v>
      </c>
      <c r="Q750" s="15">
        <v>59.634889999999999</v>
      </c>
      <c r="R750" s="20"/>
    </row>
    <row r="751" spans="1:18" ht="15.75" thickBot="1" x14ac:dyDescent="0.3">
      <c r="A751" s="13"/>
      <c r="B751" s="260" t="s">
        <v>23</v>
      </c>
      <c r="C751" s="260"/>
      <c r="D751" s="14">
        <v>20</v>
      </c>
      <c r="E751" s="15">
        <v>1.54</v>
      </c>
      <c r="F751" s="16">
        <v>0.54220000000000002</v>
      </c>
      <c r="G751" s="15">
        <v>9.7200000000000006</v>
      </c>
      <c r="H751" s="16">
        <v>48.64</v>
      </c>
      <c r="I751" s="21"/>
      <c r="J751" s="13"/>
      <c r="K751" s="260" t="s">
        <v>23</v>
      </c>
      <c r="L751" s="260"/>
      <c r="M751" s="14">
        <v>20</v>
      </c>
      <c r="N751" s="15">
        <v>1.5</v>
      </c>
      <c r="O751" s="16">
        <v>0.54220000000000002</v>
      </c>
      <c r="P751" s="15">
        <v>9.7200000000000006</v>
      </c>
      <c r="Q751" s="15">
        <v>48.64</v>
      </c>
      <c r="R751" s="21"/>
    </row>
    <row r="752" spans="1:18" ht="24.75" thickBot="1" x14ac:dyDescent="0.3">
      <c r="A752" s="13"/>
      <c r="B752" s="260" t="s">
        <v>36</v>
      </c>
      <c r="C752" s="260"/>
      <c r="D752" s="14">
        <v>20</v>
      </c>
      <c r="E752" s="15">
        <v>1</v>
      </c>
      <c r="F752" s="16">
        <v>0.36</v>
      </c>
      <c r="G752" s="15">
        <v>9.9</v>
      </c>
      <c r="H752" s="16">
        <v>45.6</v>
      </c>
      <c r="I752" s="21"/>
      <c r="J752" s="242" t="s">
        <v>367</v>
      </c>
      <c r="K752" s="238"/>
      <c r="L752" s="238"/>
      <c r="M752" s="238"/>
      <c r="N752" s="238" t="s">
        <v>11</v>
      </c>
      <c r="O752" s="238"/>
      <c r="P752" s="238"/>
      <c r="Q752" s="237" t="s">
        <v>12</v>
      </c>
      <c r="R752" s="34" t="s">
        <v>13</v>
      </c>
    </row>
    <row r="753" spans="1:18" ht="24" x14ac:dyDescent="0.25">
      <c r="A753" s="242" t="s">
        <v>273</v>
      </c>
      <c r="B753" s="238"/>
      <c r="C753" s="238"/>
      <c r="D753" s="238"/>
      <c r="E753" s="238" t="s">
        <v>11</v>
      </c>
      <c r="F753" s="238"/>
      <c r="G753" s="238"/>
      <c r="H753" s="237" t="s">
        <v>12</v>
      </c>
      <c r="I753" s="34" t="s">
        <v>13</v>
      </c>
      <c r="J753" s="243"/>
      <c r="K753" s="244"/>
      <c r="L753" s="244"/>
      <c r="M753" s="244"/>
      <c r="N753" s="35" t="s">
        <v>14</v>
      </c>
      <c r="O753" s="35" t="s">
        <v>15</v>
      </c>
      <c r="P753" s="35" t="s">
        <v>16</v>
      </c>
      <c r="Q753" s="239"/>
      <c r="R753" s="36" t="s">
        <v>17</v>
      </c>
    </row>
    <row r="754" spans="1:18" ht="15.75" thickBot="1" x14ac:dyDescent="0.3">
      <c r="A754" s="243"/>
      <c r="B754" s="244"/>
      <c r="C754" s="244"/>
      <c r="D754" s="244"/>
      <c r="E754" s="35" t="s">
        <v>14</v>
      </c>
      <c r="F754" s="35" t="s">
        <v>15</v>
      </c>
      <c r="G754" s="35" t="s">
        <v>16</v>
      </c>
      <c r="H754" s="239"/>
      <c r="I754" s="36" t="s">
        <v>17</v>
      </c>
      <c r="J754" s="245"/>
      <c r="K754" s="246"/>
      <c r="L754" s="246"/>
      <c r="M754" s="246"/>
      <c r="N754" s="37">
        <f>N751+N750+N749+N748+N747+N746+N744+N743+N741+N740+N739+N738+N737+N736+N735+N733+N731+N730+N729+N728+N727</f>
        <v>64.55</v>
      </c>
      <c r="O754" s="37">
        <f>O751+O750+O749+O748+O747+O746+O744+O743+O741+O740+O739+O738+O737+O736+O735+O733+O731+O730+O729+O728+O727</f>
        <v>73.68656</v>
      </c>
      <c r="P754" s="37">
        <f>P751+P750+P749+P748+P747+P746+P744+P743+P741+P740+P739+P738+P737+P736+P735+P733+P731+P730+P729+P728+P727</f>
        <v>281.77</v>
      </c>
      <c r="Q754" s="37">
        <f>Q751+Q750+Q749+Q748+Q747+Q746+Q744+Q743+Q741+Q740+Q739+Q738+Q737+Q736+Q735+Q733+Q731+Q730+Q729+Q728+Q727</f>
        <v>2221.5197800000001</v>
      </c>
      <c r="R754" s="38">
        <f>R751+R750+R749+R748+R747+R746+R744+R743+R741+R740+R739+R738+R737+R736+R735+R733+R731+R730+R729+R728+R727</f>
        <v>28.090000000000003</v>
      </c>
    </row>
    <row r="755" spans="1:18" ht="24.75" thickBot="1" x14ac:dyDescent="0.3">
      <c r="A755" s="245"/>
      <c r="B755" s="246"/>
      <c r="C755" s="246"/>
      <c r="D755" s="246"/>
      <c r="E755" s="37">
        <f>E752+E751+E750+E749+E748+E747+E745+E744+E742+E741+E740+E739+E738+E737+E736+E734+E732+E731+E730+E729+E728</f>
        <v>49.45</v>
      </c>
      <c r="F755" s="37">
        <f>F752+F751+F750+F749+F748-0.0001+F747+F745+F744+F742+F741+F740+F739+F738+F737+F736+F734+F732+F731+F730+F729+F728</f>
        <v>60.963000000000001</v>
      </c>
      <c r="G755" s="37">
        <f>G752+G751+G750+G749+G748+3.2+G747+G745+G744+G742+G741+G740+G739+G738+G737+G736+G734+G732+G731+G730+G729+G728</f>
        <v>253.54387839999998</v>
      </c>
      <c r="H755" s="37">
        <f>H752+H751+H750+H749+H748+H747+H745+H744+H742+H741+H740+H739+H738+H737+H736+H734+H732+H731+H730+H729+H728</f>
        <v>1764.1999489999998</v>
      </c>
      <c r="I755" s="38">
        <f>I752+I751+I750+I749+I748+I747+I745+I744+I742+I741+I740+I739+I738+I737+I736+I734+I732+I731+I730+I729+I728</f>
        <v>25.360000000000003</v>
      </c>
      <c r="J755" s="242" t="s">
        <v>368</v>
      </c>
      <c r="K755" s="238"/>
      <c r="L755" s="238"/>
      <c r="M755" s="238"/>
      <c r="N755" s="238" t="s">
        <v>11</v>
      </c>
      <c r="O755" s="238"/>
      <c r="P755" s="238"/>
      <c r="Q755" s="237" t="s">
        <v>12</v>
      </c>
      <c r="R755" s="34" t="s">
        <v>13</v>
      </c>
    </row>
    <row r="756" spans="1:18" ht="25.5" x14ac:dyDescent="0.25">
      <c r="A756" s="213" t="s">
        <v>274</v>
      </c>
      <c r="B756" s="214"/>
      <c r="C756" s="214"/>
      <c r="D756" s="214"/>
      <c r="E756" s="214" t="s">
        <v>11</v>
      </c>
      <c r="F756" s="214"/>
      <c r="G756" s="214"/>
      <c r="H756" s="207" t="s">
        <v>12</v>
      </c>
      <c r="I756" s="71" t="s">
        <v>13</v>
      </c>
      <c r="J756" s="243"/>
      <c r="K756" s="244"/>
      <c r="L756" s="244"/>
      <c r="M756" s="244"/>
      <c r="N756" s="35" t="s">
        <v>14</v>
      </c>
      <c r="O756" s="35" t="s">
        <v>15</v>
      </c>
      <c r="P756" s="35" t="s">
        <v>16</v>
      </c>
      <c r="Q756" s="239"/>
      <c r="R756" s="36" t="s">
        <v>17</v>
      </c>
    </row>
    <row r="757" spans="1:18" ht="15.75" thickBot="1" x14ac:dyDescent="0.3">
      <c r="A757" s="215"/>
      <c r="B757" s="216"/>
      <c r="C757" s="216"/>
      <c r="D757" s="216"/>
      <c r="E757" s="72" t="s">
        <v>14</v>
      </c>
      <c r="F757" s="72" t="s">
        <v>15</v>
      </c>
      <c r="G757" s="72" t="s">
        <v>16</v>
      </c>
      <c r="H757" s="208"/>
      <c r="I757" s="73" t="s">
        <v>17</v>
      </c>
      <c r="J757" s="245"/>
      <c r="K757" s="246"/>
      <c r="L757" s="246"/>
      <c r="M757" s="311"/>
      <c r="N757" s="37">
        <f>(N754+N716+N678+N639+N602+N566+N525+N490+N450+N414+N375+N338+N300+N263+N225+N189+N150+N113+N75+N37)/20</f>
        <v>65.217999999999989</v>
      </c>
      <c r="O757" s="37">
        <f>(O754+O716+O678+O639+O602+O566+O525+O490+O450+O414+O375+O338+O300+O263+O225+O189+O150+O113+O75+O37)/20</f>
        <v>71.649161730000003</v>
      </c>
      <c r="P757" s="37">
        <f>(P754+P716+P678+P639+P602+P566+P525+P490+P450+P414+P375+P338+P300+P263+P225+P189+P150+P113+P75+P37)/20</f>
        <v>274.82483400000001</v>
      </c>
      <c r="Q757" s="37">
        <f>(Q754+Q716+Q678+Q639+Q602+Q566+Q525+Q490+Q450+9+Q414+Q375+Q338+Q300+Q263+Q225+Q189+Q150+Q113+Q75+Q37)/20</f>
        <v>2113.5337730000001</v>
      </c>
      <c r="R757" s="88">
        <f>(R754+R716+R678+R639+R602+R566+R525+R490+R450+R414+160+R375+R338+R300+R263+R225+R189+R150+R113+R75+R37)/20</f>
        <v>59.930250000000001</v>
      </c>
    </row>
    <row r="758" spans="1:18" ht="15.75" thickBot="1" x14ac:dyDescent="0.3">
      <c r="A758" s="217"/>
      <c r="B758" s="218"/>
      <c r="C758" s="218"/>
      <c r="D758" s="310"/>
      <c r="E758" s="74">
        <f>(E755+E717+E679+E640+E603+E567+E526+E491+E451+E415+E376+E339+E301+E264+E226+E190+E151+E113+E75+E37)/20</f>
        <v>50.183700000000002</v>
      </c>
      <c r="F758" s="74">
        <f>(F755+F717+F679+F640+F603+F567+F526+F491+F451+F415+F376+F339+F301+F264+F226+F190+F151+F113+F75+F37)/20</f>
        <v>56.338337000000003</v>
      </c>
      <c r="G758" s="74">
        <f>(G755+G717+G679+G640+G603+G567+G526+G491+G451+G415+G376+G339+G301+G264+G226+G190+G151+G113+G75+G37)/20</f>
        <v>224.19005926</v>
      </c>
      <c r="H758" s="74">
        <f>(H755+H717+H679+H640+H603+H567+H526+H491+H451+H415+H376+H339+H301+H264+H226+H190+H151+H113+H75+H37)/20</f>
        <v>1689.6756913450001</v>
      </c>
      <c r="I758" s="75">
        <f>(I755+I717+I679+I640+I603+I567+I526+I491+I451+I415+I376+I339+I301+I264+I226+I190+I151+I113+I75+I37)/20</f>
        <v>44.545399999999994</v>
      </c>
    </row>
  </sheetData>
  <mergeCells count="1437">
    <mergeCell ref="A1:I1"/>
    <mergeCell ref="J1:R1"/>
    <mergeCell ref="D5:H5"/>
    <mergeCell ref="M5:Q5"/>
    <mergeCell ref="A8:A9"/>
    <mergeCell ref="B8:C9"/>
    <mergeCell ref="D8:D9"/>
    <mergeCell ref="E8:G8"/>
    <mergeCell ref="H8:H9"/>
    <mergeCell ref="J8:J9"/>
    <mergeCell ref="B14:C14"/>
    <mergeCell ref="K14:L14"/>
    <mergeCell ref="B15:C15"/>
    <mergeCell ref="K15:L15"/>
    <mergeCell ref="B16:C16"/>
    <mergeCell ref="K16:L16"/>
    <mergeCell ref="B11:C11"/>
    <mergeCell ref="K11:L11"/>
    <mergeCell ref="B12:C12"/>
    <mergeCell ref="K12:L12"/>
    <mergeCell ref="B13:C13"/>
    <mergeCell ref="K13:L13"/>
    <mergeCell ref="K8:L9"/>
    <mergeCell ref="M8:M9"/>
    <mergeCell ref="N8:P8"/>
    <mergeCell ref="Q8:Q9"/>
    <mergeCell ref="A10:I10"/>
    <mergeCell ref="J10:R10"/>
    <mergeCell ref="B27:C27"/>
    <mergeCell ref="K27:L27"/>
    <mergeCell ref="B28:C28"/>
    <mergeCell ref="K28:L28"/>
    <mergeCell ref="B23:C23"/>
    <mergeCell ref="K23:L23"/>
    <mergeCell ref="B24:C24"/>
    <mergeCell ref="K24:L24"/>
    <mergeCell ref="B25:C25"/>
    <mergeCell ref="K25:L25"/>
    <mergeCell ref="B20:C20"/>
    <mergeCell ref="K20:L20"/>
    <mergeCell ref="B21:C21"/>
    <mergeCell ref="K21:L21"/>
    <mergeCell ref="B22:C22"/>
    <mergeCell ref="K22:L22"/>
    <mergeCell ref="A17:I17"/>
    <mergeCell ref="J17:R17"/>
    <mergeCell ref="B18:C18"/>
    <mergeCell ref="K18:L18"/>
    <mergeCell ref="A19:I19"/>
    <mergeCell ref="J19:R19"/>
    <mergeCell ref="A35:D37"/>
    <mergeCell ref="E35:G35"/>
    <mergeCell ref="H35:H36"/>
    <mergeCell ref="J35:M37"/>
    <mergeCell ref="N35:P35"/>
    <mergeCell ref="Q35:Q36"/>
    <mergeCell ref="B32:C32"/>
    <mergeCell ref="K32:L32"/>
    <mergeCell ref="B33:C33"/>
    <mergeCell ref="K33:L33"/>
    <mergeCell ref="B34:C34"/>
    <mergeCell ref="K34:L34"/>
    <mergeCell ref="A29:I29"/>
    <mergeCell ref="J29:R29"/>
    <mergeCell ref="B30:C30"/>
    <mergeCell ref="K30:L30"/>
    <mergeCell ref="B31:C31"/>
    <mergeCell ref="K31:L31"/>
    <mergeCell ref="B48:C48"/>
    <mergeCell ref="K48:L48"/>
    <mergeCell ref="B49:C49"/>
    <mergeCell ref="K49:L49"/>
    <mergeCell ref="B50:C50"/>
    <mergeCell ref="K50:L50"/>
    <mergeCell ref="K45:L46"/>
    <mergeCell ref="M45:M46"/>
    <mergeCell ref="N45:P45"/>
    <mergeCell ref="Q45:Q46"/>
    <mergeCell ref="A47:I47"/>
    <mergeCell ref="J47:R47"/>
    <mergeCell ref="A39:I39"/>
    <mergeCell ref="J39:R39"/>
    <mergeCell ref="D42:H42"/>
    <mergeCell ref="M42:Q42"/>
    <mergeCell ref="A45:A46"/>
    <mergeCell ref="B45:C46"/>
    <mergeCell ref="D45:D46"/>
    <mergeCell ref="E45:G45"/>
    <mergeCell ref="H45:H46"/>
    <mergeCell ref="J45:J46"/>
    <mergeCell ref="B57:C57"/>
    <mergeCell ref="K57:L57"/>
    <mergeCell ref="B58:C58"/>
    <mergeCell ref="K58:L58"/>
    <mergeCell ref="B59:C59"/>
    <mergeCell ref="K59:L59"/>
    <mergeCell ref="B54:C54"/>
    <mergeCell ref="K54:L54"/>
    <mergeCell ref="A55:I55"/>
    <mergeCell ref="J55:R55"/>
    <mergeCell ref="B56:C56"/>
    <mergeCell ref="K56:L56"/>
    <mergeCell ref="B51:C51"/>
    <mergeCell ref="K51:L51"/>
    <mergeCell ref="B52:C52"/>
    <mergeCell ref="K52:L52"/>
    <mergeCell ref="A53:I53"/>
    <mergeCell ref="J53:R53"/>
    <mergeCell ref="A67:I67"/>
    <mergeCell ref="J67:R67"/>
    <mergeCell ref="B68:C68"/>
    <mergeCell ref="K68:L68"/>
    <mergeCell ref="B69:C69"/>
    <mergeCell ref="K69:L69"/>
    <mergeCell ref="A64:I64"/>
    <mergeCell ref="J64:R64"/>
    <mergeCell ref="B65:C65"/>
    <mergeCell ref="K65:L65"/>
    <mergeCell ref="B66:C66"/>
    <mergeCell ref="K66:L66"/>
    <mergeCell ref="B60:C60"/>
    <mergeCell ref="K60:L60"/>
    <mergeCell ref="B62:C62"/>
    <mergeCell ref="K62:L62"/>
    <mergeCell ref="B63:C63"/>
    <mergeCell ref="K63:L63"/>
    <mergeCell ref="A77:I77"/>
    <mergeCell ref="J77:R77"/>
    <mergeCell ref="D80:H80"/>
    <mergeCell ref="M80:Q80"/>
    <mergeCell ref="A83:A84"/>
    <mergeCell ref="B83:C84"/>
    <mergeCell ref="D83:D84"/>
    <mergeCell ref="E83:G83"/>
    <mergeCell ref="H83:H84"/>
    <mergeCell ref="J83:J84"/>
    <mergeCell ref="A73:D75"/>
    <mergeCell ref="E73:G73"/>
    <mergeCell ref="H73:H74"/>
    <mergeCell ref="J73:M75"/>
    <mergeCell ref="N73:P73"/>
    <mergeCell ref="Q73:Q74"/>
    <mergeCell ref="B70:C70"/>
    <mergeCell ref="K70:L70"/>
    <mergeCell ref="B71:C71"/>
    <mergeCell ref="K71:L71"/>
    <mergeCell ref="B72:C72"/>
    <mergeCell ref="K72:L72"/>
    <mergeCell ref="B89:C89"/>
    <mergeCell ref="K89:L89"/>
    <mergeCell ref="B90:C90"/>
    <mergeCell ref="K90:L90"/>
    <mergeCell ref="A91:I91"/>
    <mergeCell ref="J91:R91"/>
    <mergeCell ref="B86:C86"/>
    <mergeCell ref="K86:L86"/>
    <mergeCell ref="B87:C87"/>
    <mergeCell ref="K87:L87"/>
    <mergeCell ref="B88:C88"/>
    <mergeCell ref="K88:L88"/>
    <mergeCell ref="K83:L84"/>
    <mergeCell ref="M83:M84"/>
    <mergeCell ref="N83:P83"/>
    <mergeCell ref="Q83:Q84"/>
    <mergeCell ref="A85:I85"/>
    <mergeCell ref="J85:R85"/>
    <mergeCell ref="B98:C98"/>
    <mergeCell ref="K98:L98"/>
    <mergeCell ref="B99:C99"/>
    <mergeCell ref="K99:L99"/>
    <mergeCell ref="A100:I100"/>
    <mergeCell ref="J100:R100"/>
    <mergeCell ref="B95:C95"/>
    <mergeCell ref="K95:L95"/>
    <mergeCell ref="B96:C96"/>
    <mergeCell ref="K96:L96"/>
    <mergeCell ref="B97:C97"/>
    <mergeCell ref="K97:L97"/>
    <mergeCell ref="B92:C92"/>
    <mergeCell ref="K92:L92"/>
    <mergeCell ref="A93:I93"/>
    <mergeCell ref="J93:R93"/>
    <mergeCell ref="B94:C94"/>
    <mergeCell ref="K94:L94"/>
    <mergeCell ref="B107:C107"/>
    <mergeCell ref="K107:L107"/>
    <mergeCell ref="B108:C108"/>
    <mergeCell ref="K108:L108"/>
    <mergeCell ref="B109:C109"/>
    <mergeCell ref="K109:L109"/>
    <mergeCell ref="B104:C104"/>
    <mergeCell ref="K104:L104"/>
    <mergeCell ref="B105:C105"/>
    <mergeCell ref="K105:L105"/>
    <mergeCell ref="B106:C106"/>
    <mergeCell ref="K106:L106"/>
    <mergeCell ref="B101:C101"/>
    <mergeCell ref="K101:L101"/>
    <mergeCell ref="B102:C102"/>
    <mergeCell ref="K102:L102"/>
    <mergeCell ref="A103:I103"/>
    <mergeCell ref="J103:R103"/>
    <mergeCell ref="J120:J121"/>
    <mergeCell ref="K120:L121"/>
    <mergeCell ref="M120:M121"/>
    <mergeCell ref="N120:P120"/>
    <mergeCell ref="Q120:Q121"/>
    <mergeCell ref="A121:A122"/>
    <mergeCell ref="B121:C122"/>
    <mergeCell ref="D121:D122"/>
    <mergeCell ref="E121:G121"/>
    <mergeCell ref="H121:H122"/>
    <mergeCell ref="N111:P111"/>
    <mergeCell ref="Q111:Q112"/>
    <mergeCell ref="J114:R114"/>
    <mergeCell ref="A115:I115"/>
    <mergeCell ref="M117:Q117"/>
    <mergeCell ref="D118:H118"/>
    <mergeCell ref="B110:C110"/>
    <mergeCell ref="K110:L110"/>
    <mergeCell ref="A111:D113"/>
    <mergeCell ref="E111:G111"/>
    <mergeCell ref="H111:H112"/>
    <mergeCell ref="J111:M113"/>
    <mergeCell ref="A129:I129"/>
    <mergeCell ref="K129:L129"/>
    <mergeCell ref="B130:C130"/>
    <mergeCell ref="J130:R130"/>
    <mergeCell ref="A131:I131"/>
    <mergeCell ref="K131:L131"/>
    <mergeCell ref="B126:C126"/>
    <mergeCell ref="K126:L126"/>
    <mergeCell ref="B127:C127"/>
    <mergeCell ref="K127:L127"/>
    <mergeCell ref="B128:C128"/>
    <mergeCell ref="J128:R128"/>
    <mergeCell ref="J122:R122"/>
    <mergeCell ref="A123:I123"/>
    <mergeCell ref="K123:L123"/>
    <mergeCell ref="B124:C124"/>
    <mergeCell ref="K124:L124"/>
    <mergeCell ref="B125:C125"/>
    <mergeCell ref="K125:L125"/>
    <mergeCell ref="B138:C138"/>
    <mergeCell ref="J138:R138"/>
    <mergeCell ref="A139:I139"/>
    <mergeCell ref="K139:L139"/>
    <mergeCell ref="B140:C140"/>
    <mergeCell ref="K140:L140"/>
    <mergeCell ref="B135:C135"/>
    <mergeCell ref="K135:L135"/>
    <mergeCell ref="B136:C136"/>
    <mergeCell ref="K136:L136"/>
    <mergeCell ref="B137:C137"/>
    <mergeCell ref="K137:L137"/>
    <mergeCell ref="B132:C132"/>
    <mergeCell ref="K132:L132"/>
    <mergeCell ref="B133:C133"/>
    <mergeCell ref="K133:L133"/>
    <mergeCell ref="B134:C134"/>
    <mergeCell ref="K134:L134"/>
    <mergeCell ref="B147:C147"/>
    <mergeCell ref="K147:L147"/>
    <mergeCell ref="B148:C148"/>
    <mergeCell ref="J148:M150"/>
    <mergeCell ref="N148:P148"/>
    <mergeCell ref="Q148:Q149"/>
    <mergeCell ref="A149:D151"/>
    <mergeCell ref="E149:G149"/>
    <mergeCell ref="H149:H150"/>
    <mergeCell ref="B144:C144"/>
    <mergeCell ref="K144:L144"/>
    <mergeCell ref="B145:C145"/>
    <mergeCell ref="K145:L145"/>
    <mergeCell ref="B146:C146"/>
    <mergeCell ref="K146:L146"/>
    <mergeCell ref="B141:C141"/>
    <mergeCell ref="J141:R141"/>
    <mergeCell ref="A142:I142"/>
    <mergeCell ref="K142:L142"/>
    <mergeCell ref="B143:C143"/>
    <mergeCell ref="K143:L143"/>
    <mergeCell ref="B159:C160"/>
    <mergeCell ref="D159:D160"/>
    <mergeCell ref="E159:G159"/>
    <mergeCell ref="H159:H160"/>
    <mergeCell ref="J160:R160"/>
    <mergeCell ref="A161:I161"/>
    <mergeCell ref="K161:L161"/>
    <mergeCell ref="J152:R152"/>
    <mergeCell ref="A153:I153"/>
    <mergeCell ref="M155:Q155"/>
    <mergeCell ref="D156:H156"/>
    <mergeCell ref="J158:J159"/>
    <mergeCell ref="K158:L159"/>
    <mergeCell ref="M158:M159"/>
    <mergeCell ref="N158:P158"/>
    <mergeCell ref="Q158:Q159"/>
    <mergeCell ref="A159:A160"/>
    <mergeCell ref="A168:I168"/>
    <mergeCell ref="K168:L168"/>
    <mergeCell ref="B169:C169"/>
    <mergeCell ref="J169:R169"/>
    <mergeCell ref="A170:I170"/>
    <mergeCell ref="K170:L170"/>
    <mergeCell ref="B165:C165"/>
    <mergeCell ref="K165:L165"/>
    <mergeCell ref="B166:C166"/>
    <mergeCell ref="K166:L166"/>
    <mergeCell ref="B167:C167"/>
    <mergeCell ref="J167:R167"/>
    <mergeCell ref="B162:C162"/>
    <mergeCell ref="K162:L162"/>
    <mergeCell ref="B163:C163"/>
    <mergeCell ref="K163:L163"/>
    <mergeCell ref="B164:C164"/>
    <mergeCell ref="K164:L164"/>
    <mergeCell ref="B177:C177"/>
    <mergeCell ref="J177:R177"/>
    <mergeCell ref="A178:I178"/>
    <mergeCell ref="K178:L178"/>
    <mergeCell ref="B179:C179"/>
    <mergeCell ref="K179:L179"/>
    <mergeCell ref="B174:C174"/>
    <mergeCell ref="K174:L174"/>
    <mergeCell ref="B175:C175"/>
    <mergeCell ref="K175:L175"/>
    <mergeCell ref="B176:C176"/>
    <mergeCell ref="K176:L176"/>
    <mergeCell ref="B171:C171"/>
    <mergeCell ref="K171:L171"/>
    <mergeCell ref="B172:C172"/>
    <mergeCell ref="K172:L172"/>
    <mergeCell ref="B173:C173"/>
    <mergeCell ref="K173:L173"/>
    <mergeCell ref="B186:C186"/>
    <mergeCell ref="K186:L186"/>
    <mergeCell ref="B187:C187"/>
    <mergeCell ref="J187:M189"/>
    <mergeCell ref="N187:P187"/>
    <mergeCell ref="Q187:Q188"/>
    <mergeCell ref="A188:D190"/>
    <mergeCell ref="E188:G188"/>
    <mergeCell ref="H188:H189"/>
    <mergeCell ref="B183:C183"/>
    <mergeCell ref="K183:L183"/>
    <mergeCell ref="B184:C184"/>
    <mergeCell ref="K184:L184"/>
    <mergeCell ref="B185:C185"/>
    <mergeCell ref="K185:L185"/>
    <mergeCell ref="B180:C180"/>
    <mergeCell ref="J180:R180"/>
    <mergeCell ref="A181:I181"/>
    <mergeCell ref="K181:L181"/>
    <mergeCell ref="B182:C182"/>
    <mergeCell ref="K182:L182"/>
    <mergeCell ref="B201:C201"/>
    <mergeCell ref="K201:L201"/>
    <mergeCell ref="B202:C202"/>
    <mergeCell ref="K202:L202"/>
    <mergeCell ref="B203:C203"/>
    <mergeCell ref="K203:L203"/>
    <mergeCell ref="B198:C199"/>
    <mergeCell ref="D198:D199"/>
    <mergeCell ref="E198:G198"/>
    <mergeCell ref="H198:H199"/>
    <mergeCell ref="J199:R199"/>
    <mergeCell ref="A200:I200"/>
    <mergeCell ref="K200:L200"/>
    <mergeCell ref="J191:R191"/>
    <mergeCell ref="A192:I192"/>
    <mergeCell ref="M194:Q194"/>
    <mergeCell ref="D195:H195"/>
    <mergeCell ref="J197:J198"/>
    <mergeCell ref="K197:L198"/>
    <mergeCell ref="M197:M198"/>
    <mergeCell ref="N197:P197"/>
    <mergeCell ref="Q197:Q198"/>
    <mergeCell ref="A198:A199"/>
    <mergeCell ref="B210:C210"/>
    <mergeCell ref="K210:L210"/>
    <mergeCell ref="B211:C211"/>
    <mergeCell ref="K211:L211"/>
    <mergeCell ref="B212:C212"/>
    <mergeCell ref="K212:L212"/>
    <mergeCell ref="B207:C207"/>
    <mergeCell ref="J207:R207"/>
    <mergeCell ref="A208:I208"/>
    <mergeCell ref="K208:L208"/>
    <mergeCell ref="B209:C209"/>
    <mergeCell ref="K209:L209"/>
    <mergeCell ref="B204:C204"/>
    <mergeCell ref="K204:L204"/>
    <mergeCell ref="B205:C205"/>
    <mergeCell ref="J205:R205"/>
    <mergeCell ref="A206:I206"/>
    <mergeCell ref="K206:L206"/>
    <mergeCell ref="B219:C219"/>
    <mergeCell ref="K219:L219"/>
    <mergeCell ref="B220:C220"/>
    <mergeCell ref="K220:L220"/>
    <mergeCell ref="B221:C221"/>
    <mergeCell ref="K221:L221"/>
    <mergeCell ref="B216:C216"/>
    <mergeCell ref="K216:L216"/>
    <mergeCell ref="B217:C217"/>
    <mergeCell ref="J217:R217"/>
    <mergeCell ref="A218:I218"/>
    <mergeCell ref="K218:L218"/>
    <mergeCell ref="B213:C213"/>
    <mergeCell ref="K213:L213"/>
    <mergeCell ref="B214:C214"/>
    <mergeCell ref="J214:R214"/>
    <mergeCell ref="A215:I215"/>
    <mergeCell ref="K215:L215"/>
    <mergeCell ref="J227:R227"/>
    <mergeCell ref="A228:I228"/>
    <mergeCell ref="M230:Q230"/>
    <mergeCell ref="D231:H231"/>
    <mergeCell ref="J233:J234"/>
    <mergeCell ref="K233:L234"/>
    <mergeCell ref="M233:M234"/>
    <mergeCell ref="N233:P233"/>
    <mergeCell ref="Q233:Q234"/>
    <mergeCell ref="A234:A235"/>
    <mergeCell ref="B222:C222"/>
    <mergeCell ref="K222:L222"/>
    <mergeCell ref="B223:C223"/>
    <mergeCell ref="J223:M225"/>
    <mergeCell ref="N223:P223"/>
    <mergeCell ref="Q223:Q224"/>
    <mergeCell ref="A224:D226"/>
    <mergeCell ref="E224:G224"/>
    <mergeCell ref="H224:H225"/>
    <mergeCell ref="B240:C240"/>
    <mergeCell ref="K240:L240"/>
    <mergeCell ref="B241:C241"/>
    <mergeCell ref="J241:R241"/>
    <mergeCell ref="A242:I242"/>
    <mergeCell ref="K242:L242"/>
    <mergeCell ref="B237:C237"/>
    <mergeCell ref="K237:L237"/>
    <mergeCell ref="B238:C238"/>
    <mergeCell ref="K238:L238"/>
    <mergeCell ref="B239:C239"/>
    <mergeCell ref="K239:L239"/>
    <mergeCell ref="B234:C235"/>
    <mergeCell ref="D234:D235"/>
    <mergeCell ref="E234:G234"/>
    <mergeCell ref="H234:H235"/>
    <mergeCell ref="J235:R235"/>
    <mergeCell ref="A236:I236"/>
    <mergeCell ref="K236:L236"/>
    <mergeCell ref="B249:C249"/>
    <mergeCell ref="K249:L249"/>
    <mergeCell ref="B250:C250"/>
    <mergeCell ref="K250:L250"/>
    <mergeCell ref="B251:C251"/>
    <mergeCell ref="J251:R251"/>
    <mergeCell ref="B246:C246"/>
    <mergeCell ref="K246:L246"/>
    <mergeCell ref="B247:C247"/>
    <mergeCell ref="K247:L247"/>
    <mergeCell ref="B248:C248"/>
    <mergeCell ref="K248:L248"/>
    <mergeCell ref="B243:C243"/>
    <mergeCell ref="J243:R243"/>
    <mergeCell ref="A244:I244"/>
    <mergeCell ref="K244:L244"/>
    <mergeCell ref="B245:C245"/>
    <mergeCell ref="K245:L245"/>
    <mergeCell ref="B258:C258"/>
    <mergeCell ref="K258:L258"/>
    <mergeCell ref="B259:C259"/>
    <mergeCell ref="K259:L259"/>
    <mergeCell ref="B260:C260"/>
    <mergeCell ref="K260:L260"/>
    <mergeCell ref="A255:I255"/>
    <mergeCell ref="K255:L255"/>
    <mergeCell ref="B256:C256"/>
    <mergeCell ref="K256:L256"/>
    <mergeCell ref="B257:C257"/>
    <mergeCell ref="K257:L257"/>
    <mergeCell ref="A252:I252"/>
    <mergeCell ref="K252:L252"/>
    <mergeCell ref="B253:C253"/>
    <mergeCell ref="K253:L253"/>
    <mergeCell ref="B254:C254"/>
    <mergeCell ref="J254:R254"/>
    <mergeCell ref="J265:R265"/>
    <mergeCell ref="A266:I266"/>
    <mergeCell ref="M268:Q268"/>
    <mergeCell ref="D269:H269"/>
    <mergeCell ref="J271:J272"/>
    <mergeCell ref="K271:L272"/>
    <mergeCell ref="M271:M272"/>
    <mergeCell ref="N271:P271"/>
    <mergeCell ref="Q271:Q272"/>
    <mergeCell ref="A272:A273"/>
    <mergeCell ref="B261:C261"/>
    <mergeCell ref="J261:M263"/>
    <mergeCell ref="N261:P261"/>
    <mergeCell ref="Q261:Q262"/>
    <mergeCell ref="A262:D264"/>
    <mergeCell ref="E262:G262"/>
    <mergeCell ref="H262:H263"/>
    <mergeCell ref="B278:C278"/>
    <mergeCell ref="J278:R278"/>
    <mergeCell ref="A279:I279"/>
    <mergeCell ref="K279:L279"/>
    <mergeCell ref="B280:C280"/>
    <mergeCell ref="J280:R280"/>
    <mergeCell ref="B275:C275"/>
    <mergeCell ref="K275:L275"/>
    <mergeCell ref="B276:C276"/>
    <mergeCell ref="K276:L276"/>
    <mergeCell ref="B277:C277"/>
    <mergeCell ref="K277:L277"/>
    <mergeCell ref="B272:C273"/>
    <mergeCell ref="D272:D273"/>
    <mergeCell ref="E272:G272"/>
    <mergeCell ref="H272:H273"/>
    <mergeCell ref="J273:R273"/>
    <mergeCell ref="A274:I274"/>
    <mergeCell ref="K274:L274"/>
    <mergeCell ref="B287:C287"/>
    <mergeCell ref="K287:L287"/>
    <mergeCell ref="B288:C288"/>
    <mergeCell ref="K288:L288"/>
    <mergeCell ref="B289:C289"/>
    <mergeCell ref="J289:R289"/>
    <mergeCell ref="B284:C284"/>
    <mergeCell ref="K284:L284"/>
    <mergeCell ref="B285:C285"/>
    <mergeCell ref="K285:L285"/>
    <mergeCell ref="B286:C286"/>
    <mergeCell ref="K286:L286"/>
    <mergeCell ref="A281:I281"/>
    <mergeCell ref="K281:L281"/>
    <mergeCell ref="B282:C282"/>
    <mergeCell ref="K282:L282"/>
    <mergeCell ref="B283:C283"/>
    <mergeCell ref="K283:L283"/>
    <mergeCell ref="B296:C296"/>
    <mergeCell ref="K296:L296"/>
    <mergeCell ref="B297:C297"/>
    <mergeCell ref="K297:L297"/>
    <mergeCell ref="B298:C298"/>
    <mergeCell ref="J298:M300"/>
    <mergeCell ref="A293:I293"/>
    <mergeCell ref="K293:L293"/>
    <mergeCell ref="B294:C294"/>
    <mergeCell ref="K294:L294"/>
    <mergeCell ref="B295:C295"/>
    <mergeCell ref="K295:L295"/>
    <mergeCell ref="A290:I290"/>
    <mergeCell ref="K290:L290"/>
    <mergeCell ref="B291:C291"/>
    <mergeCell ref="K291:L291"/>
    <mergeCell ref="B292:C292"/>
    <mergeCell ref="J292:R292"/>
    <mergeCell ref="D309:D310"/>
    <mergeCell ref="E309:G309"/>
    <mergeCell ref="H309:H310"/>
    <mergeCell ref="J310:R310"/>
    <mergeCell ref="A311:I311"/>
    <mergeCell ref="K311:L311"/>
    <mergeCell ref="A303:I303"/>
    <mergeCell ref="M305:Q305"/>
    <mergeCell ref="D306:H306"/>
    <mergeCell ref="J308:J309"/>
    <mergeCell ref="K308:L309"/>
    <mergeCell ref="M308:M309"/>
    <mergeCell ref="N308:P308"/>
    <mergeCell ref="Q308:Q309"/>
    <mergeCell ref="A309:A310"/>
    <mergeCell ref="B309:C310"/>
    <mergeCell ref="N298:P298"/>
    <mergeCell ref="Q298:Q299"/>
    <mergeCell ref="A299:D301"/>
    <mergeCell ref="E299:G299"/>
    <mergeCell ref="H299:H300"/>
    <mergeCell ref="J302:R302"/>
    <mergeCell ref="A318:I318"/>
    <mergeCell ref="K318:L318"/>
    <mergeCell ref="B319:C319"/>
    <mergeCell ref="J319:R319"/>
    <mergeCell ref="A320:I320"/>
    <mergeCell ref="K320:L320"/>
    <mergeCell ref="B315:C315"/>
    <mergeCell ref="K315:L315"/>
    <mergeCell ref="B316:C316"/>
    <mergeCell ref="K316:L316"/>
    <mergeCell ref="B317:C317"/>
    <mergeCell ref="J317:R317"/>
    <mergeCell ref="B312:C312"/>
    <mergeCell ref="K312:L312"/>
    <mergeCell ref="B313:C313"/>
    <mergeCell ref="K313:L313"/>
    <mergeCell ref="B314:C314"/>
    <mergeCell ref="K314:L314"/>
    <mergeCell ref="B327:C327"/>
    <mergeCell ref="J327:R327"/>
    <mergeCell ref="A328:I328"/>
    <mergeCell ref="K328:L328"/>
    <mergeCell ref="B329:C329"/>
    <mergeCell ref="K329:L329"/>
    <mergeCell ref="B324:C324"/>
    <mergeCell ref="K324:L324"/>
    <mergeCell ref="B325:C325"/>
    <mergeCell ref="K325:L325"/>
    <mergeCell ref="B326:C326"/>
    <mergeCell ref="K326:L326"/>
    <mergeCell ref="B321:C321"/>
    <mergeCell ref="K321:L321"/>
    <mergeCell ref="B322:C322"/>
    <mergeCell ref="K322:L322"/>
    <mergeCell ref="B323:C323"/>
    <mergeCell ref="K323:L323"/>
    <mergeCell ref="B336:C336"/>
    <mergeCell ref="J336:M338"/>
    <mergeCell ref="N336:P336"/>
    <mergeCell ref="Q336:Q337"/>
    <mergeCell ref="A337:D339"/>
    <mergeCell ref="E337:G337"/>
    <mergeCell ref="H337:H338"/>
    <mergeCell ref="B333:C333"/>
    <mergeCell ref="K333:L333"/>
    <mergeCell ref="B334:C334"/>
    <mergeCell ref="K334:L334"/>
    <mergeCell ref="B335:C335"/>
    <mergeCell ref="K335:L335"/>
    <mergeCell ref="B330:C330"/>
    <mergeCell ref="J330:R330"/>
    <mergeCell ref="A331:I331"/>
    <mergeCell ref="K331:L331"/>
    <mergeCell ref="B332:C332"/>
    <mergeCell ref="K332:L332"/>
    <mergeCell ref="B347:C348"/>
    <mergeCell ref="D347:D348"/>
    <mergeCell ref="E347:G347"/>
    <mergeCell ref="H347:H348"/>
    <mergeCell ref="J348:R348"/>
    <mergeCell ref="A349:I349"/>
    <mergeCell ref="K349:L349"/>
    <mergeCell ref="J340:R340"/>
    <mergeCell ref="A341:I341"/>
    <mergeCell ref="M343:Q343"/>
    <mergeCell ref="D344:H344"/>
    <mergeCell ref="J346:J347"/>
    <mergeCell ref="K346:L347"/>
    <mergeCell ref="M346:M347"/>
    <mergeCell ref="N346:P346"/>
    <mergeCell ref="Q346:Q347"/>
    <mergeCell ref="A347:A348"/>
    <mergeCell ref="B356:C356"/>
    <mergeCell ref="J356:R356"/>
    <mergeCell ref="A357:I357"/>
    <mergeCell ref="K357:L357"/>
    <mergeCell ref="B358:C358"/>
    <mergeCell ref="K358:L358"/>
    <mergeCell ref="B353:C353"/>
    <mergeCell ref="K353:L353"/>
    <mergeCell ref="B354:C354"/>
    <mergeCell ref="J354:R354"/>
    <mergeCell ref="A355:I355"/>
    <mergeCell ref="K355:L355"/>
    <mergeCell ref="B350:C350"/>
    <mergeCell ref="K350:L350"/>
    <mergeCell ref="B351:C351"/>
    <mergeCell ref="K351:L351"/>
    <mergeCell ref="B352:C352"/>
    <mergeCell ref="K352:L352"/>
    <mergeCell ref="B365:C365"/>
    <mergeCell ref="K365:L365"/>
    <mergeCell ref="B366:C366"/>
    <mergeCell ref="J366:R366"/>
    <mergeCell ref="A367:I367"/>
    <mergeCell ref="K367:L367"/>
    <mergeCell ref="B362:C362"/>
    <mergeCell ref="K362:L362"/>
    <mergeCell ref="B363:C363"/>
    <mergeCell ref="J363:R363"/>
    <mergeCell ref="A364:I364"/>
    <mergeCell ref="K364:L364"/>
    <mergeCell ref="B359:C359"/>
    <mergeCell ref="K359:L359"/>
    <mergeCell ref="B360:C360"/>
    <mergeCell ref="K360:L360"/>
    <mergeCell ref="B361:C361"/>
    <mergeCell ref="K361:L361"/>
    <mergeCell ref="N373:P373"/>
    <mergeCell ref="Q373:Q374"/>
    <mergeCell ref="A374:D376"/>
    <mergeCell ref="E374:G374"/>
    <mergeCell ref="H374:H375"/>
    <mergeCell ref="J377:R377"/>
    <mergeCell ref="B371:C371"/>
    <mergeCell ref="K371:L371"/>
    <mergeCell ref="B372:C372"/>
    <mergeCell ref="K372:L372"/>
    <mergeCell ref="B373:C373"/>
    <mergeCell ref="J373:M375"/>
    <mergeCell ref="B368:C368"/>
    <mergeCell ref="K368:L368"/>
    <mergeCell ref="B369:C369"/>
    <mergeCell ref="K369:L369"/>
    <mergeCell ref="B370:C370"/>
    <mergeCell ref="K370:L370"/>
    <mergeCell ref="B384:C385"/>
    <mergeCell ref="D384:D385"/>
    <mergeCell ref="E384:G384"/>
    <mergeCell ref="H384:H385"/>
    <mergeCell ref="J385:R385"/>
    <mergeCell ref="A386:I386"/>
    <mergeCell ref="K386:L386"/>
    <mergeCell ref="A378:I378"/>
    <mergeCell ref="M380:Q380"/>
    <mergeCell ref="D381:H381"/>
    <mergeCell ref="J381:K381"/>
    <mergeCell ref="J383:J384"/>
    <mergeCell ref="K383:L384"/>
    <mergeCell ref="M383:M384"/>
    <mergeCell ref="N383:P383"/>
    <mergeCell ref="Q383:Q384"/>
    <mergeCell ref="A384:A385"/>
    <mergeCell ref="B393:C393"/>
    <mergeCell ref="J393:R393"/>
    <mergeCell ref="A394:I394"/>
    <mergeCell ref="K394:L394"/>
    <mergeCell ref="B395:C395"/>
    <mergeCell ref="K395:L395"/>
    <mergeCell ref="B390:C390"/>
    <mergeCell ref="K390:L390"/>
    <mergeCell ref="B391:C391"/>
    <mergeCell ref="J391:R391"/>
    <mergeCell ref="A392:I392"/>
    <mergeCell ref="K392:L392"/>
    <mergeCell ref="B387:C387"/>
    <mergeCell ref="K387:L387"/>
    <mergeCell ref="B388:C388"/>
    <mergeCell ref="K388:L388"/>
    <mergeCell ref="B389:C389"/>
    <mergeCell ref="K389:L389"/>
    <mergeCell ref="A402:I402"/>
    <mergeCell ref="K402:L402"/>
    <mergeCell ref="B403:C403"/>
    <mergeCell ref="K403:L403"/>
    <mergeCell ref="B404:C404"/>
    <mergeCell ref="J404:R404"/>
    <mergeCell ref="B399:C399"/>
    <mergeCell ref="K399:L399"/>
    <mergeCell ref="B400:C400"/>
    <mergeCell ref="K400:L400"/>
    <mergeCell ref="B401:C401"/>
    <mergeCell ref="J401:R401"/>
    <mergeCell ref="B396:C396"/>
    <mergeCell ref="K396:L396"/>
    <mergeCell ref="B397:C397"/>
    <mergeCell ref="K397:L397"/>
    <mergeCell ref="B398:C398"/>
    <mergeCell ref="K398:L398"/>
    <mergeCell ref="B411:C411"/>
    <mergeCell ref="K411:L411"/>
    <mergeCell ref="B412:C412"/>
    <mergeCell ref="J412:M414"/>
    <mergeCell ref="N412:P412"/>
    <mergeCell ref="Q412:Q413"/>
    <mergeCell ref="A413:D415"/>
    <mergeCell ref="E413:G413"/>
    <mergeCell ref="H413:H414"/>
    <mergeCell ref="B408:C408"/>
    <mergeCell ref="K408:L408"/>
    <mergeCell ref="B409:C409"/>
    <mergeCell ref="K409:L409"/>
    <mergeCell ref="B410:C410"/>
    <mergeCell ref="K410:L410"/>
    <mergeCell ref="A405:I405"/>
    <mergeCell ref="K405:L405"/>
    <mergeCell ref="B406:C406"/>
    <mergeCell ref="K406:L406"/>
    <mergeCell ref="B407:C407"/>
    <mergeCell ref="K407:L407"/>
    <mergeCell ref="B426:C426"/>
    <mergeCell ref="K426:L426"/>
    <mergeCell ref="B427:C427"/>
    <mergeCell ref="K427:L427"/>
    <mergeCell ref="B428:C428"/>
    <mergeCell ref="K428:L428"/>
    <mergeCell ref="B423:C424"/>
    <mergeCell ref="D423:D424"/>
    <mergeCell ref="E423:G423"/>
    <mergeCell ref="H423:H424"/>
    <mergeCell ref="J424:R424"/>
    <mergeCell ref="A425:I425"/>
    <mergeCell ref="K425:L425"/>
    <mergeCell ref="J416:R416"/>
    <mergeCell ref="A417:I417"/>
    <mergeCell ref="M419:Q419"/>
    <mergeCell ref="D420:H420"/>
    <mergeCell ref="J422:J423"/>
    <mergeCell ref="K422:L423"/>
    <mergeCell ref="M422:M423"/>
    <mergeCell ref="N422:P422"/>
    <mergeCell ref="Q422:Q423"/>
    <mergeCell ref="A423:A424"/>
    <mergeCell ref="B435:C435"/>
    <mergeCell ref="K435:L435"/>
    <mergeCell ref="B436:C436"/>
    <mergeCell ref="K436:L436"/>
    <mergeCell ref="B437:C437"/>
    <mergeCell ref="K437:L437"/>
    <mergeCell ref="B432:C432"/>
    <mergeCell ref="J432:R432"/>
    <mergeCell ref="A433:I433"/>
    <mergeCell ref="K433:L433"/>
    <mergeCell ref="B434:C434"/>
    <mergeCell ref="K434:L434"/>
    <mergeCell ref="B429:C429"/>
    <mergeCell ref="K429:L429"/>
    <mergeCell ref="B430:C430"/>
    <mergeCell ref="J430:R430"/>
    <mergeCell ref="A431:I431"/>
    <mergeCell ref="K431:L431"/>
    <mergeCell ref="B444:C444"/>
    <mergeCell ref="K444:L444"/>
    <mergeCell ref="B445:C445"/>
    <mergeCell ref="K445:L445"/>
    <mergeCell ref="B446:C446"/>
    <mergeCell ref="K446:L446"/>
    <mergeCell ref="B441:C441"/>
    <mergeCell ref="K441:L441"/>
    <mergeCell ref="B442:C442"/>
    <mergeCell ref="J442:R442"/>
    <mergeCell ref="A443:I443"/>
    <mergeCell ref="K443:L443"/>
    <mergeCell ref="B438:C438"/>
    <mergeCell ref="K438:L438"/>
    <mergeCell ref="B439:C439"/>
    <mergeCell ref="J439:R439"/>
    <mergeCell ref="A440:I440"/>
    <mergeCell ref="K440:L440"/>
    <mergeCell ref="J452:R452"/>
    <mergeCell ref="A453:I453"/>
    <mergeCell ref="M455:Q455"/>
    <mergeCell ref="D456:H456"/>
    <mergeCell ref="J458:J459"/>
    <mergeCell ref="K458:L459"/>
    <mergeCell ref="M458:M459"/>
    <mergeCell ref="N458:P458"/>
    <mergeCell ref="Q458:Q459"/>
    <mergeCell ref="A459:A460"/>
    <mergeCell ref="B447:C447"/>
    <mergeCell ref="K447:L447"/>
    <mergeCell ref="B448:C448"/>
    <mergeCell ref="J448:M450"/>
    <mergeCell ref="N448:P448"/>
    <mergeCell ref="Q448:Q449"/>
    <mergeCell ref="A449:D451"/>
    <mergeCell ref="E449:G449"/>
    <mergeCell ref="H449:H450"/>
    <mergeCell ref="B465:C465"/>
    <mergeCell ref="K465:L465"/>
    <mergeCell ref="B466:C466"/>
    <mergeCell ref="K466:L466"/>
    <mergeCell ref="B467:C467"/>
    <mergeCell ref="J467:R467"/>
    <mergeCell ref="B462:C462"/>
    <mergeCell ref="K462:L462"/>
    <mergeCell ref="B463:C463"/>
    <mergeCell ref="K463:L463"/>
    <mergeCell ref="B464:C464"/>
    <mergeCell ref="K464:L464"/>
    <mergeCell ref="B459:C460"/>
    <mergeCell ref="D459:D460"/>
    <mergeCell ref="E459:G459"/>
    <mergeCell ref="H459:H460"/>
    <mergeCell ref="J460:R460"/>
    <mergeCell ref="A461:I461"/>
    <mergeCell ref="K461:L461"/>
    <mergeCell ref="B474:C474"/>
    <mergeCell ref="K474:L474"/>
    <mergeCell ref="B475:C475"/>
    <mergeCell ref="K475:L475"/>
    <mergeCell ref="B476:C476"/>
    <mergeCell ref="K476:L476"/>
    <mergeCell ref="B471:C471"/>
    <mergeCell ref="K471:L471"/>
    <mergeCell ref="B472:C472"/>
    <mergeCell ref="K472:L472"/>
    <mergeCell ref="B473:C473"/>
    <mergeCell ref="K473:L473"/>
    <mergeCell ref="A468:I468"/>
    <mergeCell ref="K468:L468"/>
    <mergeCell ref="B469:C469"/>
    <mergeCell ref="J469:R469"/>
    <mergeCell ref="A470:I470"/>
    <mergeCell ref="K470:L470"/>
    <mergeCell ref="B483:C483"/>
    <mergeCell ref="K483:L483"/>
    <mergeCell ref="B484:C484"/>
    <mergeCell ref="K484:L484"/>
    <mergeCell ref="B485:C485"/>
    <mergeCell ref="K485:L485"/>
    <mergeCell ref="B480:C480"/>
    <mergeCell ref="K480:L480"/>
    <mergeCell ref="B481:C481"/>
    <mergeCell ref="J481:R481"/>
    <mergeCell ref="A482:I482"/>
    <mergeCell ref="K482:L482"/>
    <mergeCell ref="B477:C477"/>
    <mergeCell ref="K477:L477"/>
    <mergeCell ref="B478:C478"/>
    <mergeCell ref="J478:R478"/>
    <mergeCell ref="A479:I479"/>
    <mergeCell ref="K479:L479"/>
    <mergeCell ref="A493:I493"/>
    <mergeCell ref="M495:Q495"/>
    <mergeCell ref="D496:H496"/>
    <mergeCell ref="J498:J499"/>
    <mergeCell ref="K498:L499"/>
    <mergeCell ref="M498:M499"/>
    <mergeCell ref="N498:P498"/>
    <mergeCell ref="Q498:Q499"/>
    <mergeCell ref="A499:A500"/>
    <mergeCell ref="B499:C500"/>
    <mergeCell ref="N488:P488"/>
    <mergeCell ref="Q488:Q489"/>
    <mergeCell ref="A489:D491"/>
    <mergeCell ref="E489:G489"/>
    <mergeCell ref="H489:H490"/>
    <mergeCell ref="J492:R492"/>
    <mergeCell ref="B486:C486"/>
    <mergeCell ref="K486:L486"/>
    <mergeCell ref="B487:C487"/>
    <mergeCell ref="K487:L487"/>
    <mergeCell ref="B488:C488"/>
    <mergeCell ref="J488:M490"/>
    <mergeCell ref="B505:C505"/>
    <mergeCell ref="J505:R505"/>
    <mergeCell ref="A506:I506"/>
    <mergeCell ref="K506:L506"/>
    <mergeCell ref="B507:C507"/>
    <mergeCell ref="J507:R507"/>
    <mergeCell ref="B502:C502"/>
    <mergeCell ref="K502:L502"/>
    <mergeCell ref="B503:C503"/>
    <mergeCell ref="K503:L503"/>
    <mergeCell ref="B504:C504"/>
    <mergeCell ref="K504:L504"/>
    <mergeCell ref="D499:D500"/>
    <mergeCell ref="E499:G499"/>
    <mergeCell ref="H499:H500"/>
    <mergeCell ref="J500:R500"/>
    <mergeCell ref="A501:I501"/>
    <mergeCell ref="K501:L501"/>
    <mergeCell ref="B514:C514"/>
    <mergeCell ref="J514:R514"/>
    <mergeCell ref="A515:I515"/>
    <mergeCell ref="K515:L515"/>
    <mergeCell ref="B516:C516"/>
    <mergeCell ref="K516:L516"/>
    <mergeCell ref="B511:C511"/>
    <mergeCell ref="K511:L511"/>
    <mergeCell ref="B512:C512"/>
    <mergeCell ref="K512:L512"/>
    <mergeCell ref="B513:C513"/>
    <mergeCell ref="K513:L513"/>
    <mergeCell ref="A508:I508"/>
    <mergeCell ref="K508:L508"/>
    <mergeCell ref="B509:C509"/>
    <mergeCell ref="K509:L509"/>
    <mergeCell ref="B510:C510"/>
    <mergeCell ref="K510:L510"/>
    <mergeCell ref="B523:C523"/>
    <mergeCell ref="J523:M525"/>
    <mergeCell ref="N523:P523"/>
    <mergeCell ref="Q523:Q524"/>
    <mergeCell ref="A524:D526"/>
    <mergeCell ref="E524:G524"/>
    <mergeCell ref="H524:H525"/>
    <mergeCell ref="B520:C520"/>
    <mergeCell ref="K520:L520"/>
    <mergeCell ref="B521:C521"/>
    <mergeCell ref="K521:L521"/>
    <mergeCell ref="B522:C522"/>
    <mergeCell ref="K522:L522"/>
    <mergeCell ref="B517:C517"/>
    <mergeCell ref="J517:R517"/>
    <mergeCell ref="A518:I518"/>
    <mergeCell ref="K518:L518"/>
    <mergeCell ref="B519:C519"/>
    <mergeCell ref="K519:L519"/>
    <mergeCell ref="B534:C535"/>
    <mergeCell ref="D534:D535"/>
    <mergeCell ref="E534:G534"/>
    <mergeCell ref="H534:H535"/>
    <mergeCell ref="J535:R535"/>
    <mergeCell ref="A536:I536"/>
    <mergeCell ref="K536:L536"/>
    <mergeCell ref="J527:R527"/>
    <mergeCell ref="A528:I528"/>
    <mergeCell ref="M530:Q530"/>
    <mergeCell ref="D531:H531"/>
    <mergeCell ref="J533:J534"/>
    <mergeCell ref="K533:L534"/>
    <mergeCell ref="M533:M534"/>
    <mergeCell ref="N533:P533"/>
    <mergeCell ref="Q533:Q534"/>
    <mergeCell ref="A534:A535"/>
    <mergeCell ref="A543:I543"/>
    <mergeCell ref="K543:L543"/>
    <mergeCell ref="B544:C544"/>
    <mergeCell ref="J544:R544"/>
    <mergeCell ref="A545:I545"/>
    <mergeCell ref="K545:L545"/>
    <mergeCell ref="B540:C540"/>
    <mergeCell ref="K540:L540"/>
    <mergeCell ref="B541:C541"/>
    <mergeCell ref="K541:L541"/>
    <mergeCell ref="B542:C542"/>
    <mergeCell ref="J542:R542"/>
    <mergeCell ref="B537:C537"/>
    <mergeCell ref="K537:L537"/>
    <mergeCell ref="B538:C538"/>
    <mergeCell ref="K538:L538"/>
    <mergeCell ref="B539:C539"/>
    <mergeCell ref="K539:L539"/>
    <mergeCell ref="B552:C552"/>
    <mergeCell ref="K552:L552"/>
    <mergeCell ref="B553:C553"/>
    <mergeCell ref="J553:R553"/>
    <mergeCell ref="A554:I554"/>
    <mergeCell ref="K554:L554"/>
    <mergeCell ref="B549:C549"/>
    <mergeCell ref="K549:L549"/>
    <mergeCell ref="B550:C550"/>
    <mergeCell ref="K550:L550"/>
    <mergeCell ref="B551:C551"/>
    <mergeCell ref="K551:L551"/>
    <mergeCell ref="B546:C546"/>
    <mergeCell ref="K546:L546"/>
    <mergeCell ref="B547:C547"/>
    <mergeCell ref="K547:L547"/>
    <mergeCell ref="B548:C548"/>
    <mergeCell ref="K548:L548"/>
    <mergeCell ref="B561:C561"/>
    <mergeCell ref="K561:L561"/>
    <mergeCell ref="B562:C562"/>
    <mergeCell ref="K562:L562"/>
    <mergeCell ref="B563:C563"/>
    <mergeCell ref="K563:L563"/>
    <mergeCell ref="B558:C558"/>
    <mergeCell ref="K558:L558"/>
    <mergeCell ref="B559:C559"/>
    <mergeCell ref="K559:L559"/>
    <mergeCell ref="B560:C560"/>
    <mergeCell ref="K560:L560"/>
    <mergeCell ref="B555:C555"/>
    <mergeCell ref="K555:L555"/>
    <mergeCell ref="B556:C556"/>
    <mergeCell ref="J556:R556"/>
    <mergeCell ref="A557:I557"/>
    <mergeCell ref="K557:L557"/>
    <mergeCell ref="J568:R568"/>
    <mergeCell ref="A569:I569"/>
    <mergeCell ref="M571:Q571"/>
    <mergeCell ref="D572:H572"/>
    <mergeCell ref="J574:J575"/>
    <mergeCell ref="K574:L575"/>
    <mergeCell ref="M574:M575"/>
    <mergeCell ref="N574:P574"/>
    <mergeCell ref="Q574:Q575"/>
    <mergeCell ref="A575:A576"/>
    <mergeCell ref="B564:C564"/>
    <mergeCell ref="J564:M566"/>
    <mergeCell ref="N564:P564"/>
    <mergeCell ref="Q564:Q565"/>
    <mergeCell ref="A565:D567"/>
    <mergeCell ref="E565:G565"/>
    <mergeCell ref="H565:H566"/>
    <mergeCell ref="B581:C581"/>
    <mergeCell ref="J581:R581"/>
    <mergeCell ref="A582:I582"/>
    <mergeCell ref="K582:L582"/>
    <mergeCell ref="B583:C583"/>
    <mergeCell ref="J583:R583"/>
    <mergeCell ref="B578:C578"/>
    <mergeCell ref="K578:L578"/>
    <mergeCell ref="B579:C579"/>
    <mergeCell ref="K579:L579"/>
    <mergeCell ref="B580:C580"/>
    <mergeCell ref="K580:L580"/>
    <mergeCell ref="B575:C576"/>
    <mergeCell ref="D575:D576"/>
    <mergeCell ref="E575:G575"/>
    <mergeCell ref="H575:H576"/>
    <mergeCell ref="J576:R576"/>
    <mergeCell ref="A577:I577"/>
    <mergeCell ref="K577:L577"/>
    <mergeCell ref="B590:C590"/>
    <mergeCell ref="K590:L590"/>
    <mergeCell ref="B591:C591"/>
    <mergeCell ref="J591:R591"/>
    <mergeCell ref="A592:I592"/>
    <mergeCell ref="K592:L592"/>
    <mergeCell ref="B587:C587"/>
    <mergeCell ref="K587:L587"/>
    <mergeCell ref="B588:C588"/>
    <mergeCell ref="K588:L588"/>
    <mergeCell ref="B589:C589"/>
    <mergeCell ref="K589:L589"/>
    <mergeCell ref="A584:I584"/>
    <mergeCell ref="K584:L584"/>
    <mergeCell ref="B585:C585"/>
    <mergeCell ref="K585:L585"/>
    <mergeCell ref="B586:C586"/>
    <mergeCell ref="K586:L586"/>
    <mergeCell ref="B599:C599"/>
    <mergeCell ref="K599:L599"/>
    <mergeCell ref="B600:C600"/>
    <mergeCell ref="J600:M602"/>
    <mergeCell ref="N600:P600"/>
    <mergeCell ref="Q600:Q601"/>
    <mergeCell ref="A601:D603"/>
    <mergeCell ref="E601:G601"/>
    <mergeCell ref="H601:H602"/>
    <mergeCell ref="B596:C596"/>
    <mergeCell ref="K596:L596"/>
    <mergeCell ref="B597:C597"/>
    <mergeCell ref="K597:L597"/>
    <mergeCell ref="B598:C598"/>
    <mergeCell ref="K598:L598"/>
    <mergeCell ref="B593:C593"/>
    <mergeCell ref="K593:L593"/>
    <mergeCell ref="B594:C594"/>
    <mergeCell ref="J594:R594"/>
    <mergeCell ref="A595:I595"/>
    <mergeCell ref="K595:L595"/>
    <mergeCell ref="B614:C614"/>
    <mergeCell ref="K614:L614"/>
    <mergeCell ref="B615:C615"/>
    <mergeCell ref="K615:L615"/>
    <mergeCell ref="B616:C616"/>
    <mergeCell ref="K616:L616"/>
    <mergeCell ref="B611:C612"/>
    <mergeCell ref="D611:D612"/>
    <mergeCell ref="E611:G611"/>
    <mergeCell ref="H611:H612"/>
    <mergeCell ref="J612:R612"/>
    <mergeCell ref="A613:I613"/>
    <mergeCell ref="K613:L613"/>
    <mergeCell ref="J604:R604"/>
    <mergeCell ref="A605:I605"/>
    <mergeCell ref="M607:Q607"/>
    <mergeCell ref="D608:H608"/>
    <mergeCell ref="J610:J611"/>
    <mergeCell ref="K610:L611"/>
    <mergeCell ref="M610:M611"/>
    <mergeCell ref="N610:P610"/>
    <mergeCell ref="Q610:Q611"/>
    <mergeCell ref="A611:A612"/>
    <mergeCell ref="B623:C623"/>
    <mergeCell ref="K623:L623"/>
    <mergeCell ref="B624:C624"/>
    <mergeCell ref="K624:L624"/>
    <mergeCell ref="B625:C625"/>
    <mergeCell ref="K625:L625"/>
    <mergeCell ref="A620:I620"/>
    <mergeCell ref="K620:L620"/>
    <mergeCell ref="B621:C621"/>
    <mergeCell ref="K621:L621"/>
    <mergeCell ref="B622:C622"/>
    <mergeCell ref="K622:L622"/>
    <mergeCell ref="B617:C617"/>
    <mergeCell ref="J617:R617"/>
    <mergeCell ref="A618:I618"/>
    <mergeCell ref="K618:L618"/>
    <mergeCell ref="B619:C619"/>
    <mergeCell ref="J619:R619"/>
    <mergeCell ref="B632:C632"/>
    <mergeCell ref="K632:L632"/>
    <mergeCell ref="B633:C633"/>
    <mergeCell ref="K633:L633"/>
    <mergeCell ref="B634:C634"/>
    <mergeCell ref="K634:L634"/>
    <mergeCell ref="B629:C629"/>
    <mergeCell ref="K629:L629"/>
    <mergeCell ref="B630:C630"/>
    <mergeCell ref="J630:R630"/>
    <mergeCell ref="A631:I631"/>
    <mergeCell ref="K631:L631"/>
    <mergeCell ref="B626:C626"/>
    <mergeCell ref="K626:L626"/>
    <mergeCell ref="B627:C627"/>
    <mergeCell ref="J627:R627"/>
    <mergeCell ref="A628:I628"/>
    <mergeCell ref="K628:L628"/>
    <mergeCell ref="A642:I642"/>
    <mergeCell ref="M644:Q644"/>
    <mergeCell ref="D645:H645"/>
    <mergeCell ref="J647:J648"/>
    <mergeCell ref="K647:L648"/>
    <mergeCell ref="M647:M648"/>
    <mergeCell ref="N647:P647"/>
    <mergeCell ref="Q647:Q648"/>
    <mergeCell ref="A648:A649"/>
    <mergeCell ref="B648:C649"/>
    <mergeCell ref="N637:P637"/>
    <mergeCell ref="Q637:Q638"/>
    <mergeCell ref="A638:D640"/>
    <mergeCell ref="E638:G638"/>
    <mergeCell ref="H638:H639"/>
    <mergeCell ref="J641:R641"/>
    <mergeCell ref="B635:C635"/>
    <mergeCell ref="K635:L635"/>
    <mergeCell ref="B636:C636"/>
    <mergeCell ref="K636:L636"/>
    <mergeCell ref="B637:C637"/>
    <mergeCell ref="J637:M639"/>
    <mergeCell ref="B654:C654"/>
    <mergeCell ref="K654:L654"/>
    <mergeCell ref="B655:C655"/>
    <mergeCell ref="J655:R655"/>
    <mergeCell ref="A656:I656"/>
    <mergeCell ref="K656:L656"/>
    <mergeCell ref="B651:C651"/>
    <mergeCell ref="K651:L651"/>
    <mergeCell ref="B652:C652"/>
    <mergeCell ref="K652:L652"/>
    <mergeCell ref="B653:C653"/>
    <mergeCell ref="K653:L653"/>
    <mergeCell ref="D648:D649"/>
    <mergeCell ref="E648:G648"/>
    <mergeCell ref="H648:H649"/>
    <mergeCell ref="J649:R649"/>
    <mergeCell ref="A650:I650"/>
    <mergeCell ref="K650:L650"/>
    <mergeCell ref="B663:C663"/>
    <mergeCell ref="K663:L663"/>
    <mergeCell ref="B664:C664"/>
    <mergeCell ref="K664:L664"/>
    <mergeCell ref="B665:C665"/>
    <mergeCell ref="J665:R665"/>
    <mergeCell ref="B660:C660"/>
    <mergeCell ref="K660:L660"/>
    <mergeCell ref="B661:C661"/>
    <mergeCell ref="K661:L661"/>
    <mergeCell ref="B662:C662"/>
    <mergeCell ref="K662:L662"/>
    <mergeCell ref="B657:C657"/>
    <mergeCell ref="J657:R657"/>
    <mergeCell ref="A658:I658"/>
    <mergeCell ref="K658:L658"/>
    <mergeCell ref="B659:C659"/>
    <mergeCell ref="K659:L659"/>
    <mergeCell ref="B672:C672"/>
    <mergeCell ref="K672:L672"/>
    <mergeCell ref="B673:C673"/>
    <mergeCell ref="K673:L673"/>
    <mergeCell ref="B674:C674"/>
    <mergeCell ref="K674:L674"/>
    <mergeCell ref="A669:I669"/>
    <mergeCell ref="K669:L669"/>
    <mergeCell ref="B670:C670"/>
    <mergeCell ref="K670:L670"/>
    <mergeCell ref="B671:C671"/>
    <mergeCell ref="K671:L671"/>
    <mergeCell ref="A666:I666"/>
    <mergeCell ref="K666:L666"/>
    <mergeCell ref="B667:C667"/>
    <mergeCell ref="K667:L667"/>
    <mergeCell ref="B668:C668"/>
    <mergeCell ref="J668:R668"/>
    <mergeCell ref="J680:R680"/>
    <mergeCell ref="A681:I681"/>
    <mergeCell ref="M683:Q683"/>
    <mergeCell ref="D684:H684"/>
    <mergeCell ref="J686:J687"/>
    <mergeCell ref="K686:L687"/>
    <mergeCell ref="M686:M687"/>
    <mergeCell ref="N686:P686"/>
    <mergeCell ref="Q686:Q687"/>
    <mergeCell ref="A687:A688"/>
    <mergeCell ref="B675:C675"/>
    <mergeCell ref="K675:L675"/>
    <mergeCell ref="B676:C676"/>
    <mergeCell ref="J676:M678"/>
    <mergeCell ref="N676:P676"/>
    <mergeCell ref="Q676:Q677"/>
    <mergeCell ref="A677:D679"/>
    <mergeCell ref="E677:G677"/>
    <mergeCell ref="H677:H678"/>
    <mergeCell ref="B693:C693"/>
    <mergeCell ref="K693:L693"/>
    <mergeCell ref="B694:C694"/>
    <mergeCell ref="J694:R694"/>
    <mergeCell ref="A695:I695"/>
    <mergeCell ref="K695:L695"/>
    <mergeCell ref="B690:C690"/>
    <mergeCell ref="K690:L690"/>
    <mergeCell ref="B691:C691"/>
    <mergeCell ref="K691:L691"/>
    <mergeCell ref="B692:C692"/>
    <mergeCell ref="K692:L692"/>
    <mergeCell ref="B687:C688"/>
    <mergeCell ref="D687:D688"/>
    <mergeCell ref="E687:G687"/>
    <mergeCell ref="H687:H688"/>
    <mergeCell ref="J688:R688"/>
    <mergeCell ref="A689:I689"/>
    <mergeCell ref="K689:L689"/>
    <mergeCell ref="B702:C702"/>
    <mergeCell ref="K702:L702"/>
    <mergeCell ref="B703:C703"/>
    <mergeCell ref="K703:L703"/>
    <mergeCell ref="B704:C704"/>
    <mergeCell ref="J704:R704"/>
    <mergeCell ref="B699:C699"/>
    <mergeCell ref="K699:L699"/>
    <mergeCell ref="B700:C700"/>
    <mergeCell ref="K700:L700"/>
    <mergeCell ref="B701:C701"/>
    <mergeCell ref="K701:L701"/>
    <mergeCell ref="B696:C696"/>
    <mergeCell ref="J696:R696"/>
    <mergeCell ref="A697:I697"/>
    <mergeCell ref="K697:L697"/>
    <mergeCell ref="B698:C698"/>
    <mergeCell ref="K698:L698"/>
    <mergeCell ref="B711:C711"/>
    <mergeCell ref="K711:L711"/>
    <mergeCell ref="B712:C712"/>
    <mergeCell ref="K712:L712"/>
    <mergeCell ref="B713:C713"/>
    <mergeCell ref="K713:L713"/>
    <mergeCell ref="A708:I708"/>
    <mergeCell ref="K708:L708"/>
    <mergeCell ref="B709:C709"/>
    <mergeCell ref="K709:L709"/>
    <mergeCell ref="B710:C710"/>
    <mergeCell ref="K710:L710"/>
    <mergeCell ref="A705:I705"/>
    <mergeCell ref="K705:L705"/>
    <mergeCell ref="B706:C706"/>
    <mergeCell ref="K706:L706"/>
    <mergeCell ref="B707:C707"/>
    <mergeCell ref="J707:R707"/>
    <mergeCell ref="J718:R718"/>
    <mergeCell ref="A719:I719"/>
    <mergeCell ref="M721:Q721"/>
    <mergeCell ref="D722:H722"/>
    <mergeCell ref="J724:J725"/>
    <mergeCell ref="K724:L725"/>
    <mergeCell ref="M724:M725"/>
    <mergeCell ref="N724:P724"/>
    <mergeCell ref="Q724:Q725"/>
    <mergeCell ref="A725:A726"/>
    <mergeCell ref="B714:C714"/>
    <mergeCell ref="J714:M716"/>
    <mergeCell ref="N714:P714"/>
    <mergeCell ref="Q714:Q715"/>
    <mergeCell ref="A715:D717"/>
    <mergeCell ref="E715:G715"/>
    <mergeCell ref="H715:H716"/>
    <mergeCell ref="B731:C731"/>
    <mergeCell ref="K731:L731"/>
    <mergeCell ref="B732:C732"/>
    <mergeCell ref="J732:R732"/>
    <mergeCell ref="A733:I733"/>
    <mergeCell ref="K733:L733"/>
    <mergeCell ref="B728:C728"/>
    <mergeCell ref="K728:L728"/>
    <mergeCell ref="B729:C729"/>
    <mergeCell ref="K729:L729"/>
    <mergeCell ref="B730:C730"/>
    <mergeCell ref="K730:L730"/>
    <mergeCell ref="B725:C726"/>
    <mergeCell ref="D725:D726"/>
    <mergeCell ref="E725:G725"/>
    <mergeCell ref="H725:H726"/>
    <mergeCell ref="J726:R726"/>
    <mergeCell ref="A727:I727"/>
    <mergeCell ref="K727:L727"/>
    <mergeCell ref="K744:L744"/>
    <mergeCell ref="B745:C745"/>
    <mergeCell ref="J745:R745"/>
    <mergeCell ref="B740:C740"/>
    <mergeCell ref="K740:L740"/>
    <mergeCell ref="B741:C741"/>
    <mergeCell ref="K741:L741"/>
    <mergeCell ref="B742:C742"/>
    <mergeCell ref="J742:R742"/>
    <mergeCell ref="B737:C737"/>
    <mergeCell ref="K737:L737"/>
    <mergeCell ref="B738:C738"/>
    <mergeCell ref="K738:L738"/>
    <mergeCell ref="B739:C739"/>
    <mergeCell ref="K739:L739"/>
    <mergeCell ref="B734:C734"/>
    <mergeCell ref="J734:R734"/>
    <mergeCell ref="A735:I735"/>
    <mergeCell ref="K735:L735"/>
    <mergeCell ref="B736:C736"/>
    <mergeCell ref="K736:L736"/>
    <mergeCell ref="A756:D758"/>
    <mergeCell ref="E756:G756"/>
    <mergeCell ref="H756:H757"/>
    <mergeCell ref="B26:C26"/>
    <mergeCell ref="K26:L26"/>
    <mergeCell ref="B61:C61"/>
    <mergeCell ref="K61:L61"/>
    <mergeCell ref="B752:C752"/>
    <mergeCell ref="J752:M754"/>
    <mergeCell ref="N752:P752"/>
    <mergeCell ref="Q752:Q753"/>
    <mergeCell ref="A753:D755"/>
    <mergeCell ref="E753:G753"/>
    <mergeCell ref="H753:H754"/>
    <mergeCell ref="J755:M757"/>
    <mergeCell ref="N755:P755"/>
    <mergeCell ref="Q755:Q756"/>
    <mergeCell ref="B749:C749"/>
    <mergeCell ref="K749:L749"/>
    <mergeCell ref="B750:C750"/>
    <mergeCell ref="K750:L750"/>
    <mergeCell ref="B751:C751"/>
    <mergeCell ref="K751:L751"/>
    <mergeCell ref="A746:I746"/>
    <mergeCell ref="K746:L746"/>
    <mergeCell ref="B747:C747"/>
    <mergeCell ref="K747:L747"/>
    <mergeCell ref="B748:C748"/>
    <mergeCell ref="K748:L748"/>
    <mergeCell ref="A743:I743"/>
    <mergeCell ref="K743:L743"/>
    <mergeCell ref="B744:C7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38</vt:i4>
      </vt:variant>
    </vt:vector>
  </HeadingPairs>
  <TitlesOfParts>
    <vt:vector size="38" baseType="lpstr">
      <vt:lpstr>1 день.</vt:lpstr>
      <vt:lpstr>2день.</vt:lpstr>
      <vt:lpstr>3 день.</vt:lpstr>
      <vt:lpstr>4 день.</vt:lpstr>
      <vt:lpstr>5 день.</vt:lpstr>
      <vt:lpstr>6 день.</vt:lpstr>
      <vt:lpstr>7 день.</vt:lpstr>
      <vt:lpstr>8 день.</vt:lpstr>
      <vt:lpstr>9 день.</vt:lpstr>
      <vt:lpstr>10 день.</vt:lpstr>
      <vt:lpstr>11 день.</vt:lpstr>
      <vt:lpstr>12 день.</vt:lpstr>
      <vt:lpstr>13 день.</vt:lpstr>
      <vt:lpstr>14 день.</vt:lpstr>
      <vt:lpstr>15 день.</vt:lpstr>
      <vt:lpstr>16 день.</vt:lpstr>
      <vt:lpstr>17 день.</vt:lpstr>
      <vt:lpstr>18 день.</vt:lpstr>
      <vt:lpstr>19 день.</vt:lpstr>
      <vt:lpstr>20 день.</vt:lpstr>
      <vt:lpstr>день 18</vt:lpstr>
      <vt:lpstr>Лист5</vt:lpstr>
      <vt:lpstr>13 день</vt:lpstr>
      <vt:lpstr>12 день</vt:lpstr>
      <vt:lpstr>день11</vt:lpstr>
      <vt:lpstr>день 10</vt:lpstr>
      <vt:lpstr>9 день</vt:lpstr>
      <vt:lpstr>8 день</vt:lpstr>
      <vt:lpstr>7 день</vt:lpstr>
      <vt:lpstr>6 день</vt:lpstr>
      <vt:lpstr>4 день</vt:lpstr>
      <vt:lpstr>5 день</vt:lpstr>
      <vt:lpstr>3 день</vt:lpstr>
      <vt:lpstr>Лист6</vt:lpstr>
      <vt:lpstr>2 день</vt:lpstr>
      <vt:lpstr>1 день</vt:lpstr>
      <vt:lpstr>.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2024-12-21T04:50:54Z</dcterms:modified>
</cp:coreProperties>
</file>